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105" windowWidth="15600" windowHeight="9240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30" i="1" l="1"/>
  <c r="AA30" i="1"/>
  <c r="Z31" i="1"/>
  <c r="AA31" i="1"/>
  <c r="Z32" i="1"/>
  <c r="AA32" i="1"/>
  <c r="Z33" i="1"/>
  <c r="AA33" i="1"/>
  <c r="C16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7" i="1"/>
  <c r="C18" i="1"/>
  <c r="C19" i="1"/>
  <c r="C20" i="1"/>
  <c r="C21" i="1"/>
  <c r="C22" i="1"/>
  <c r="C23" i="1"/>
  <c r="C24" i="1"/>
  <c r="C25" i="1"/>
  <c r="C26" i="1"/>
  <c r="C27" i="1"/>
  <c r="C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" i="1"/>
  <c r="V30" i="1"/>
  <c r="W30" i="1"/>
  <c r="X30" i="1"/>
  <c r="Y30" i="1"/>
  <c r="V31" i="1"/>
  <c r="W31" i="1"/>
  <c r="X31" i="1"/>
  <c r="Y31" i="1"/>
  <c r="V32" i="1"/>
  <c r="W32" i="1"/>
  <c r="X32" i="1"/>
  <c r="Y32" i="1"/>
  <c r="V33" i="1"/>
  <c r="W33" i="1"/>
  <c r="X33" i="1"/>
  <c r="Y33" i="1"/>
  <c r="R30" i="1"/>
  <c r="S30" i="1"/>
  <c r="T30" i="1"/>
  <c r="U30" i="1"/>
  <c r="R31" i="1"/>
  <c r="S31" i="1"/>
  <c r="T31" i="1"/>
  <c r="U31" i="1"/>
  <c r="R32" i="1"/>
  <c r="S32" i="1"/>
  <c r="T32" i="1"/>
  <c r="U32" i="1"/>
  <c r="R33" i="1"/>
  <c r="S33" i="1"/>
  <c r="T33" i="1"/>
  <c r="U33" i="1"/>
  <c r="Q30" i="1"/>
  <c r="Q31" i="1"/>
  <c r="Q32" i="1"/>
  <c r="Q33" i="1"/>
  <c r="P30" i="1"/>
  <c r="P31" i="1"/>
  <c r="P32" i="1"/>
  <c r="P33" i="1"/>
  <c r="O30" i="1"/>
  <c r="O31" i="1"/>
  <c r="O32" i="1"/>
  <c r="O33" i="1"/>
  <c r="M30" i="1"/>
  <c r="N30" i="1"/>
  <c r="M31" i="1"/>
  <c r="N31" i="1"/>
  <c r="M32" i="1"/>
  <c r="N32" i="1"/>
  <c r="M33" i="1"/>
  <c r="N33" i="1"/>
  <c r="C30" i="1"/>
  <c r="D30" i="1"/>
  <c r="C31" i="1"/>
  <c r="D31" i="1"/>
  <c r="C32" i="1"/>
  <c r="D32" i="1"/>
  <c r="C33" i="1"/>
  <c r="D33" i="1"/>
  <c r="L30" i="1"/>
  <c r="L31" i="1"/>
  <c r="L32" i="1"/>
  <c r="L33" i="1"/>
  <c r="B3" i="1"/>
  <c r="B18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9" i="1"/>
  <c r="B20" i="1"/>
  <c r="B21" i="1"/>
  <c r="B22" i="1"/>
  <c r="B23" i="1"/>
  <c r="B24" i="1"/>
  <c r="B25" i="1"/>
  <c r="B26" i="1"/>
  <c r="B27" i="1"/>
  <c r="B2" i="1"/>
  <c r="H30" i="1"/>
  <c r="I30" i="1"/>
  <c r="J30" i="1"/>
  <c r="K30" i="1"/>
  <c r="H31" i="1"/>
  <c r="I31" i="1"/>
  <c r="J31" i="1"/>
  <c r="K31" i="1"/>
  <c r="H32" i="1"/>
  <c r="I32" i="1"/>
  <c r="J32" i="1"/>
  <c r="K32" i="1"/>
  <c r="H33" i="1"/>
  <c r="I33" i="1"/>
  <c r="J33" i="1"/>
  <c r="K33" i="1"/>
  <c r="G33" i="1"/>
  <c r="G32" i="1"/>
  <c r="G31" i="1"/>
  <c r="G30" i="1"/>
  <c r="B33" i="1"/>
  <c r="B32" i="1"/>
  <c r="B31" i="1"/>
  <c r="B30" i="1"/>
</calcChain>
</file>

<file path=xl/sharedStrings.xml><?xml version="1.0" encoding="utf-8"?>
<sst xmlns="http://schemas.openxmlformats.org/spreadsheetml/2006/main" count="63" uniqueCount="35">
  <si>
    <t>Overall</t>
  </si>
  <si>
    <t>Labs Adj.</t>
  </si>
  <si>
    <t>Quiz Adj.</t>
  </si>
  <si>
    <t>Lab Raw</t>
  </si>
  <si>
    <t>Quiz Raw</t>
  </si>
  <si>
    <t>Lab1 Ch1</t>
  </si>
  <si>
    <t>Quiz1</t>
  </si>
  <si>
    <t>Lab2 Ch2</t>
  </si>
  <si>
    <t>Quiz2</t>
  </si>
  <si>
    <t>Lab3 Ch3</t>
  </si>
  <si>
    <t>Quiz3</t>
  </si>
  <si>
    <t>0926</t>
  </si>
  <si>
    <t>0045</t>
  </si>
  <si>
    <t>0628</t>
  </si>
  <si>
    <t>Mean</t>
  </si>
  <si>
    <t>Median</t>
  </si>
  <si>
    <t>Q1</t>
  </si>
  <si>
    <t>Q3</t>
  </si>
  <si>
    <t>~</t>
  </si>
  <si>
    <t>Lab4 Ch4</t>
  </si>
  <si>
    <t>SID Last 4</t>
  </si>
  <si>
    <t>Quiz4</t>
  </si>
  <si>
    <t>Lab9 Ch13</t>
  </si>
  <si>
    <t>Quiz9</t>
  </si>
  <si>
    <t>Lab6 Ch7</t>
  </si>
  <si>
    <t>Quiz 6</t>
  </si>
  <si>
    <t>Lab7 Ch9</t>
  </si>
  <si>
    <t>Quiz 7</t>
  </si>
  <si>
    <t>Lab8 handout</t>
  </si>
  <si>
    <t>Quiz 8</t>
  </si>
  <si>
    <t>Lab5 handout</t>
  </si>
  <si>
    <t>Quiz 5</t>
  </si>
  <si>
    <t>Lab10 Ch6</t>
  </si>
  <si>
    <t>Quiz 10</t>
  </si>
  <si>
    <t>Lab11 Ch11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</si>
</sst>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quotePrefix="1" applyFill="1"/>
    <xf numFmtId="0" fontId="0" fillId="0" borderId="2" xfId="0" applyFill="1" applyBorder="1"/>
    <xf numFmtId="10" fontId="0" fillId="0" borderId="3" xfId="1" applyNumberFormat="1" applyFont="1" applyFill="1" applyBorder="1"/>
    <xf numFmtId="10" fontId="0" fillId="0" borderId="2" xfId="1" applyNumberFormat="1" applyFont="1" applyFill="1" applyBorder="1"/>
    <xf numFmtId="10" fontId="0" fillId="0" borderId="1" xfId="1" applyNumberFormat="1" applyFont="1" applyFill="1" applyBorder="1"/>
    <xf numFmtId="10" fontId="0" fillId="0" borderId="0" xfId="1" applyNumberFormat="1" applyFont="1" applyFill="1"/>
    <xf numFmtId="0" fontId="0" fillId="0" borderId="0" xfId="0" quotePrefix="1" applyFill="1" applyAlignment="1">
      <alignment horizontal="right"/>
    </xf>
    <xf numFmtId="2" fontId="0" fillId="0" borderId="0" xfId="0" applyNumberFormat="1" applyFill="1" applyBorder="1"/>
    <xf numFmtId="10" fontId="0" fillId="0" borderId="0" xfId="1" applyNumberFormat="1" applyFont="1" applyFill="1" applyBorder="1"/>
    <xf numFmtId="0" fontId="0" fillId="3" borderId="0" xfId="0" quotePrefix="1" applyFill="1"/>
    <xf numFmtId="0" fontId="0" fillId="3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L17" sqref="L17"/>
    </sheetView>
  </sheetViews>
  <sheetFormatPr defaultColWidth="11.42578125" defaultRowHeight="15" x14ac:dyDescent="0.25"/>
  <cols>
    <col min="1" max="1" width="11.42578125" style="2"/>
    <col min="2" max="2" width="11.42578125" style="7"/>
    <col min="3" max="5" width="11.42578125" style="8"/>
    <col min="6" max="6" width="11.42578125" style="7"/>
    <col min="7" max="16384" width="11.42578125" style="2"/>
  </cols>
  <sheetData>
    <row r="1" spans="1:27" s="4" customFormat="1" x14ac:dyDescent="0.25">
      <c r="A1" s="4" t="s">
        <v>20</v>
      </c>
      <c r="B1" s="5" t="s">
        <v>0</v>
      </c>
      <c r="C1" s="6" t="s">
        <v>1</v>
      </c>
      <c r="D1" s="6" t="s">
        <v>2</v>
      </c>
      <c r="E1" s="6" t="s">
        <v>3</v>
      </c>
      <c r="F1" s="5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19</v>
      </c>
      <c r="N1" s="4" t="s">
        <v>21</v>
      </c>
      <c r="O1" s="4" t="s">
        <v>22</v>
      </c>
      <c r="P1" s="4" t="s">
        <v>23</v>
      </c>
      <c r="Q1" s="4" t="s">
        <v>24</v>
      </c>
      <c r="R1" s="4" t="s">
        <v>25</v>
      </c>
      <c r="S1" s="4" t="s">
        <v>26</v>
      </c>
      <c r="T1" s="4" t="s">
        <v>27</v>
      </c>
      <c r="U1" s="4" t="s">
        <v>28</v>
      </c>
      <c r="V1" s="4" t="s">
        <v>29</v>
      </c>
      <c r="W1" s="4" t="s">
        <v>30</v>
      </c>
      <c r="X1" s="4" t="s">
        <v>31</v>
      </c>
      <c r="Y1" s="4" t="s">
        <v>32</v>
      </c>
      <c r="Z1" s="4" t="s">
        <v>33</v>
      </c>
      <c r="AA1" s="4" t="s">
        <v>34</v>
      </c>
    </row>
    <row r="2" spans="1:27" x14ac:dyDescent="0.25">
      <c r="A2" s="2">
        <v>1447</v>
      </c>
      <c r="B2" s="7">
        <f>0.8*C2+0.2*D2</f>
        <v>0.80449999999999999</v>
      </c>
      <c r="C2" s="8">
        <f>(SUM(G2,I2,K2,O2,Q2,S2,U2,W2)-MIN(G2,I2,K2,O2,Q2,S2,U2,W2))/350</f>
        <v>0.84</v>
      </c>
      <c r="D2" s="8">
        <f>(SUM(H2,J2,L2,N2,P2,R2,T2,V2,X2)-MIN(H2,J2,L2,N2,P2,R2,T2,V2,X2))/80</f>
        <v>0.66249999999999998</v>
      </c>
      <c r="E2" s="8">
        <f>SUM(G2,I2,K2,O2,Q2,S2,U2,W2)/400</f>
        <v>0.80374999999999996</v>
      </c>
      <c r="F2" s="7">
        <f>SUM(H2,J2,L2,N2,P2,R2,T2,V2,X2)/90</f>
        <v>0.6333333333333333</v>
      </c>
      <c r="G2" s="2">
        <v>48</v>
      </c>
      <c r="H2" s="2">
        <v>6</v>
      </c>
      <c r="I2" s="2">
        <v>44.5</v>
      </c>
      <c r="J2" s="2">
        <v>6</v>
      </c>
      <c r="K2" s="2">
        <v>37.5</v>
      </c>
      <c r="L2" s="2">
        <v>6</v>
      </c>
      <c r="M2" s="2" t="s">
        <v>18</v>
      </c>
      <c r="N2" s="2">
        <v>7</v>
      </c>
      <c r="O2" s="2">
        <v>43.5</v>
      </c>
      <c r="P2" s="2">
        <v>7</v>
      </c>
      <c r="Q2" s="2">
        <v>46.5</v>
      </c>
      <c r="R2" s="2">
        <v>9</v>
      </c>
      <c r="S2" s="2">
        <v>27.5</v>
      </c>
      <c r="T2" s="2">
        <v>6</v>
      </c>
      <c r="U2" s="2">
        <v>36</v>
      </c>
      <c r="V2" s="2">
        <v>6</v>
      </c>
      <c r="W2" s="2">
        <v>38</v>
      </c>
      <c r="X2" s="2">
        <v>4</v>
      </c>
    </row>
    <row r="3" spans="1:27" x14ac:dyDescent="0.25">
      <c r="A3" s="2">
        <v>9858</v>
      </c>
      <c r="B3" s="7">
        <f t="shared" ref="B3:B27" si="0">0.8*C3+0.2*D3</f>
        <v>0.79535714285714287</v>
      </c>
      <c r="C3" s="8">
        <f t="shared" ref="C3:C27" si="1">(SUM(G3,I3,K3,O3,Q3,S3,U3,W3)-MIN(G3,I3,K3,O3,Q3,S3,U3,W3))/350</f>
        <v>0.87857142857142856</v>
      </c>
      <c r="D3" s="8">
        <f t="shared" ref="D3:D27" si="2">(SUM(H3,J3,L3,N3,P3,R3,T3,V3,X3)-MIN(H3,J3,L3,N3,P3,R3,T3,V3,X3))/80</f>
        <v>0.46250000000000002</v>
      </c>
      <c r="E3" s="8">
        <f t="shared" ref="E3:E27" si="3">SUM(G3,I3,K3,O3,Q3,S3,U3,W3)/400</f>
        <v>0.76875000000000004</v>
      </c>
      <c r="F3" s="7">
        <f t="shared" ref="F3:F27" si="4">SUM(H3,J3,L3,N3,P3,R3,T3,V3,X3)/90</f>
        <v>0.41111111111111109</v>
      </c>
      <c r="G3" s="2">
        <v>49.5</v>
      </c>
      <c r="H3" s="2">
        <v>7</v>
      </c>
      <c r="I3" s="2">
        <v>46.5</v>
      </c>
      <c r="J3" s="2">
        <v>6</v>
      </c>
      <c r="K3" s="2">
        <v>39.5</v>
      </c>
      <c r="L3" s="2">
        <v>8</v>
      </c>
      <c r="M3" s="2" t="s">
        <v>18</v>
      </c>
      <c r="N3" s="2">
        <v>7</v>
      </c>
      <c r="O3" s="2">
        <v>44</v>
      </c>
      <c r="P3" s="2">
        <v>2</v>
      </c>
      <c r="Q3" s="2">
        <v>42</v>
      </c>
      <c r="R3" s="1">
        <v>0</v>
      </c>
      <c r="S3" s="1">
        <v>0</v>
      </c>
      <c r="T3" s="2">
        <v>7</v>
      </c>
      <c r="U3" s="2">
        <v>45.5</v>
      </c>
      <c r="V3" s="1">
        <v>0</v>
      </c>
      <c r="W3" s="2">
        <v>40.5</v>
      </c>
      <c r="X3" s="1">
        <v>0</v>
      </c>
    </row>
    <row r="4" spans="1:27" x14ac:dyDescent="0.25">
      <c r="A4" s="2">
        <v>5097</v>
      </c>
      <c r="B4" s="7">
        <f t="shared" si="0"/>
        <v>0.79478571428571432</v>
      </c>
      <c r="C4" s="8">
        <f t="shared" si="1"/>
        <v>0.80285714285714282</v>
      </c>
      <c r="D4" s="8">
        <f t="shared" si="2"/>
        <v>0.76249999999999996</v>
      </c>
      <c r="E4" s="8">
        <f t="shared" si="3"/>
        <v>0.76749999999999996</v>
      </c>
      <c r="F4" s="7">
        <f t="shared" si="4"/>
        <v>0.73333333333333328</v>
      </c>
      <c r="G4" s="2">
        <v>47</v>
      </c>
      <c r="H4" s="2">
        <v>8</v>
      </c>
      <c r="I4" s="2">
        <v>29</v>
      </c>
      <c r="J4" s="2">
        <v>9</v>
      </c>
      <c r="K4" s="2">
        <v>40.5</v>
      </c>
      <c r="L4" s="2">
        <v>7</v>
      </c>
      <c r="M4" s="2" t="s">
        <v>18</v>
      </c>
      <c r="N4" s="2">
        <v>5</v>
      </c>
      <c r="O4" s="2">
        <v>44</v>
      </c>
      <c r="P4" s="2">
        <v>10</v>
      </c>
      <c r="Q4" s="2">
        <v>41.5</v>
      </c>
      <c r="R4" s="2">
        <v>7</v>
      </c>
      <c r="S4" s="2">
        <v>39</v>
      </c>
      <c r="T4" s="2">
        <v>6</v>
      </c>
      <c r="U4" s="2">
        <v>26</v>
      </c>
      <c r="V4" s="2">
        <v>9</v>
      </c>
      <c r="W4" s="2">
        <v>40</v>
      </c>
      <c r="X4" s="2">
        <v>5</v>
      </c>
    </row>
    <row r="5" spans="1:27" x14ac:dyDescent="0.25">
      <c r="A5" s="2">
        <v>4450</v>
      </c>
      <c r="B5" s="7">
        <f t="shared" si="0"/>
        <v>0.82100000000000006</v>
      </c>
      <c r="C5" s="8">
        <f t="shared" si="1"/>
        <v>0.87</v>
      </c>
      <c r="D5" s="8">
        <f t="shared" si="2"/>
        <v>0.625</v>
      </c>
      <c r="E5" s="8">
        <f t="shared" si="3"/>
        <v>0.84125000000000005</v>
      </c>
      <c r="F5" s="7">
        <f t="shared" si="4"/>
        <v>0.58888888888888891</v>
      </c>
      <c r="G5" s="2">
        <v>49</v>
      </c>
      <c r="H5" s="2">
        <v>5</v>
      </c>
      <c r="I5" s="2">
        <v>43.5</v>
      </c>
      <c r="J5" s="2">
        <v>6</v>
      </c>
      <c r="K5" s="2">
        <v>45.5</v>
      </c>
      <c r="L5" s="2">
        <v>8</v>
      </c>
      <c r="M5" s="2" t="s">
        <v>18</v>
      </c>
      <c r="N5" s="2">
        <v>7</v>
      </c>
      <c r="O5" s="2">
        <v>45.5</v>
      </c>
      <c r="P5" s="2">
        <v>4</v>
      </c>
      <c r="Q5" s="2">
        <v>45</v>
      </c>
      <c r="R5" s="2">
        <v>8</v>
      </c>
      <c r="S5" s="2">
        <v>32</v>
      </c>
      <c r="T5" s="2">
        <v>3</v>
      </c>
      <c r="U5" s="2">
        <v>37.5</v>
      </c>
      <c r="V5" s="2">
        <v>6</v>
      </c>
      <c r="W5" s="2">
        <v>38.5</v>
      </c>
      <c r="X5" s="2">
        <v>6</v>
      </c>
    </row>
    <row r="6" spans="1:27" x14ac:dyDescent="0.25">
      <c r="A6" s="2">
        <v>3560</v>
      </c>
      <c r="B6" s="7">
        <f t="shared" si="0"/>
        <v>0.70271428571428574</v>
      </c>
      <c r="C6" s="8">
        <f t="shared" si="1"/>
        <v>0.74714285714285711</v>
      </c>
      <c r="D6" s="8">
        <f t="shared" si="2"/>
        <v>0.52500000000000002</v>
      </c>
      <c r="E6" s="8">
        <f t="shared" si="3"/>
        <v>0.65375000000000005</v>
      </c>
      <c r="F6" s="7">
        <f t="shared" si="4"/>
        <v>0.46666666666666667</v>
      </c>
      <c r="G6" s="2">
        <v>49</v>
      </c>
      <c r="H6" s="2">
        <v>7</v>
      </c>
      <c r="I6" s="2">
        <v>36.5</v>
      </c>
      <c r="J6" s="2">
        <v>6</v>
      </c>
      <c r="K6" s="2">
        <v>36</v>
      </c>
      <c r="L6" s="2">
        <v>7</v>
      </c>
      <c r="M6" s="2" t="s">
        <v>18</v>
      </c>
      <c r="N6" s="1">
        <v>0</v>
      </c>
      <c r="O6" s="1">
        <v>0</v>
      </c>
      <c r="P6" s="2">
        <v>5</v>
      </c>
      <c r="Q6" s="2">
        <v>46</v>
      </c>
      <c r="R6" s="2">
        <v>9</v>
      </c>
      <c r="S6" s="2">
        <v>17.5</v>
      </c>
      <c r="T6" s="2">
        <v>3</v>
      </c>
      <c r="U6" s="2">
        <v>37.5</v>
      </c>
      <c r="V6" s="2">
        <v>5</v>
      </c>
      <c r="W6" s="2">
        <v>39</v>
      </c>
      <c r="X6" s="1">
        <v>0</v>
      </c>
    </row>
    <row r="7" spans="1:27" x14ac:dyDescent="0.25">
      <c r="A7" s="2">
        <v>2834</v>
      </c>
      <c r="B7" s="7">
        <f t="shared" si="0"/>
        <v>0.67821428571428577</v>
      </c>
      <c r="C7" s="8">
        <f t="shared" si="1"/>
        <v>0.70714285714285718</v>
      </c>
      <c r="D7" s="8">
        <f t="shared" si="2"/>
        <v>0.5625</v>
      </c>
      <c r="E7" s="8">
        <f t="shared" si="3"/>
        <v>0.61875000000000002</v>
      </c>
      <c r="F7" s="7">
        <f t="shared" si="4"/>
        <v>0.5</v>
      </c>
      <c r="G7" s="2">
        <v>45.5</v>
      </c>
      <c r="H7" s="2">
        <v>8</v>
      </c>
      <c r="I7" s="2">
        <v>27.5</v>
      </c>
      <c r="J7" s="2">
        <v>10</v>
      </c>
      <c r="K7" s="2">
        <v>39.5</v>
      </c>
      <c r="L7" s="2">
        <v>4</v>
      </c>
      <c r="M7" s="2" t="s">
        <v>18</v>
      </c>
      <c r="N7" s="2">
        <v>5</v>
      </c>
      <c r="O7" s="2">
        <v>30.5</v>
      </c>
      <c r="P7" s="2">
        <v>3</v>
      </c>
      <c r="Q7" s="2">
        <v>29</v>
      </c>
      <c r="R7" s="2">
        <v>4</v>
      </c>
      <c r="S7" s="2">
        <v>40</v>
      </c>
      <c r="T7" s="1">
        <v>0</v>
      </c>
      <c r="U7" s="1">
        <v>0</v>
      </c>
      <c r="V7" s="2">
        <v>6</v>
      </c>
      <c r="W7" s="2">
        <v>35.5</v>
      </c>
      <c r="X7" s="2">
        <v>5</v>
      </c>
    </row>
    <row r="8" spans="1:27" x14ac:dyDescent="0.25">
      <c r="A8" s="2">
        <v>8708</v>
      </c>
      <c r="B8" s="7">
        <f t="shared" si="0"/>
        <v>0.84292857142857147</v>
      </c>
      <c r="C8" s="8">
        <f t="shared" si="1"/>
        <v>0.89428571428571424</v>
      </c>
      <c r="D8" s="8">
        <f t="shared" si="2"/>
        <v>0.63749999999999996</v>
      </c>
      <c r="E8" s="8">
        <f t="shared" si="3"/>
        <v>0.84750000000000003</v>
      </c>
      <c r="F8" s="7">
        <f t="shared" si="4"/>
        <v>0.56666666666666665</v>
      </c>
      <c r="G8" s="2">
        <v>48.5</v>
      </c>
      <c r="H8" s="2">
        <v>2</v>
      </c>
      <c r="I8" s="2">
        <v>41.5</v>
      </c>
      <c r="J8" s="2">
        <v>8</v>
      </c>
      <c r="K8" s="2">
        <v>44.5</v>
      </c>
      <c r="L8" s="2">
        <v>7</v>
      </c>
      <c r="M8" s="2" t="s">
        <v>18</v>
      </c>
      <c r="N8" s="2">
        <v>7</v>
      </c>
      <c r="O8" s="2">
        <v>47.5</v>
      </c>
      <c r="P8" s="2">
        <v>9</v>
      </c>
      <c r="Q8" s="2">
        <v>45</v>
      </c>
      <c r="R8" s="2">
        <v>6</v>
      </c>
      <c r="S8" s="2">
        <v>45.5</v>
      </c>
      <c r="T8" s="1">
        <v>0</v>
      </c>
      <c r="U8" s="2">
        <v>26</v>
      </c>
      <c r="V8" s="2">
        <v>6</v>
      </c>
      <c r="W8" s="2">
        <v>40.5</v>
      </c>
      <c r="X8" s="2">
        <v>6</v>
      </c>
    </row>
    <row r="9" spans="1:27" x14ac:dyDescent="0.25">
      <c r="A9" s="2">
        <v>9404</v>
      </c>
      <c r="B9" s="7">
        <f t="shared" si="0"/>
        <v>0.7658571428571429</v>
      </c>
      <c r="C9" s="8">
        <f t="shared" si="1"/>
        <v>0.78857142857142859</v>
      </c>
      <c r="D9" s="8">
        <f t="shared" si="2"/>
        <v>0.67500000000000004</v>
      </c>
      <c r="E9" s="8">
        <f t="shared" si="3"/>
        <v>0.75624999999999998</v>
      </c>
      <c r="F9" s="7">
        <f t="shared" si="4"/>
        <v>0.6333333333333333</v>
      </c>
      <c r="G9" s="2">
        <v>49</v>
      </c>
      <c r="H9" s="2">
        <v>7</v>
      </c>
      <c r="I9" s="2">
        <v>47.5</v>
      </c>
      <c r="J9" s="2">
        <v>6</v>
      </c>
      <c r="K9" s="2">
        <v>32.5</v>
      </c>
      <c r="L9" s="2">
        <v>6</v>
      </c>
      <c r="M9" s="2" t="s">
        <v>18</v>
      </c>
      <c r="N9" s="2">
        <v>8</v>
      </c>
      <c r="O9" s="2">
        <v>45.5</v>
      </c>
      <c r="P9" s="2">
        <v>3</v>
      </c>
      <c r="Q9" s="2">
        <v>31</v>
      </c>
      <c r="R9" s="2">
        <v>6</v>
      </c>
      <c r="S9" s="2">
        <v>26.5</v>
      </c>
      <c r="T9" s="2">
        <v>9</v>
      </c>
      <c r="U9" s="2">
        <v>34</v>
      </c>
      <c r="V9" s="2">
        <v>6</v>
      </c>
      <c r="W9" s="2">
        <v>36.5</v>
      </c>
      <c r="X9" s="2">
        <v>6</v>
      </c>
    </row>
    <row r="10" spans="1:27" x14ac:dyDescent="0.25">
      <c r="A10" s="2">
        <v>5882</v>
      </c>
      <c r="B10" s="7">
        <f t="shared" si="0"/>
        <v>0.80785714285714294</v>
      </c>
      <c r="C10" s="8">
        <f t="shared" si="1"/>
        <v>0.82857142857142863</v>
      </c>
      <c r="D10" s="8">
        <f t="shared" si="2"/>
        <v>0.72499999999999998</v>
      </c>
      <c r="E10" s="8">
        <f t="shared" si="3"/>
        <v>0.78500000000000003</v>
      </c>
      <c r="F10" s="7">
        <f t="shared" si="4"/>
        <v>0.68888888888888888</v>
      </c>
      <c r="G10" s="2">
        <v>48</v>
      </c>
      <c r="H10" s="2">
        <v>4</v>
      </c>
      <c r="I10" s="2">
        <v>40</v>
      </c>
      <c r="J10" s="2">
        <v>7</v>
      </c>
      <c r="K10" s="2">
        <v>44</v>
      </c>
      <c r="L10" s="2">
        <v>9</v>
      </c>
      <c r="M10" s="2" t="s">
        <v>18</v>
      </c>
      <c r="N10" s="2">
        <v>9</v>
      </c>
      <c r="O10" s="2">
        <v>48.5</v>
      </c>
      <c r="P10" s="2">
        <v>9</v>
      </c>
      <c r="Q10" s="2">
        <v>38</v>
      </c>
      <c r="R10" s="2">
        <v>9</v>
      </c>
      <c r="S10" s="2">
        <v>24</v>
      </c>
      <c r="T10" s="2">
        <v>4</v>
      </c>
      <c r="U10" s="2">
        <v>35.5</v>
      </c>
      <c r="V10" s="2">
        <v>5</v>
      </c>
      <c r="W10" s="2">
        <v>36</v>
      </c>
      <c r="X10" s="2">
        <v>6</v>
      </c>
    </row>
    <row r="11" spans="1:27" x14ac:dyDescent="0.25">
      <c r="A11" s="2">
        <v>7364</v>
      </c>
      <c r="B11" s="7">
        <f t="shared" si="0"/>
        <v>0.75871428571428579</v>
      </c>
      <c r="C11" s="8">
        <f t="shared" si="1"/>
        <v>0.76714285714285713</v>
      </c>
      <c r="D11" s="8">
        <f t="shared" si="2"/>
        <v>0.72499999999999998</v>
      </c>
      <c r="E11" s="8">
        <f t="shared" si="3"/>
        <v>0.73624999999999996</v>
      </c>
      <c r="F11" s="7">
        <f t="shared" si="4"/>
        <v>0.7</v>
      </c>
      <c r="G11" s="2">
        <v>47.5</v>
      </c>
      <c r="H11" s="2">
        <v>8</v>
      </c>
      <c r="I11" s="2">
        <v>26</v>
      </c>
      <c r="J11" s="2">
        <v>9</v>
      </c>
      <c r="K11" s="2">
        <v>43</v>
      </c>
      <c r="L11" s="2">
        <v>7</v>
      </c>
      <c r="M11" s="2" t="s">
        <v>18</v>
      </c>
      <c r="N11" s="2">
        <v>6</v>
      </c>
      <c r="O11" s="2">
        <v>38</v>
      </c>
      <c r="P11" s="2">
        <v>5</v>
      </c>
      <c r="Q11" s="2">
        <v>36</v>
      </c>
      <c r="R11" s="2">
        <v>8</v>
      </c>
      <c r="S11" s="2">
        <v>40</v>
      </c>
      <c r="T11" s="2">
        <v>7</v>
      </c>
      <c r="U11" s="2">
        <v>26.5</v>
      </c>
      <c r="V11" s="2">
        <v>8</v>
      </c>
      <c r="W11" s="2">
        <v>37.5</v>
      </c>
      <c r="X11" s="2">
        <v>5</v>
      </c>
    </row>
    <row r="12" spans="1:27" x14ac:dyDescent="0.25">
      <c r="A12" s="2">
        <v>6071</v>
      </c>
      <c r="B12" s="7">
        <f t="shared" si="0"/>
        <v>0.62107142857142861</v>
      </c>
      <c r="C12" s="8">
        <f t="shared" si="1"/>
        <v>0.68571428571428572</v>
      </c>
      <c r="D12" s="8">
        <f t="shared" si="2"/>
        <v>0.36249999999999999</v>
      </c>
      <c r="E12" s="8">
        <f t="shared" si="3"/>
        <v>0.6</v>
      </c>
      <c r="F12" s="7">
        <f t="shared" si="4"/>
        <v>0.32222222222222224</v>
      </c>
      <c r="G12" s="2">
        <v>48.5</v>
      </c>
      <c r="H12" s="2">
        <v>5</v>
      </c>
      <c r="I12" s="2">
        <v>41</v>
      </c>
      <c r="J12" s="1">
        <v>0</v>
      </c>
      <c r="K12" s="2">
        <v>40.5</v>
      </c>
      <c r="L12" s="2">
        <v>9</v>
      </c>
      <c r="M12" s="2" t="s">
        <v>18</v>
      </c>
      <c r="N12" s="2">
        <v>8</v>
      </c>
      <c r="O12" s="2">
        <v>47</v>
      </c>
      <c r="P12" s="1">
        <v>0</v>
      </c>
      <c r="Q12" s="1">
        <v>0</v>
      </c>
      <c r="R12" s="2">
        <v>4</v>
      </c>
      <c r="S12" s="2">
        <v>42.5</v>
      </c>
      <c r="T12" s="1">
        <v>0</v>
      </c>
      <c r="U12" s="2">
        <v>20.5</v>
      </c>
      <c r="V12" s="1">
        <v>0</v>
      </c>
      <c r="W12" s="1">
        <v>0</v>
      </c>
      <c r="X12" s="2">
        <v>3</v>
      </c>
    </row>
    <row r="13" spans="1:27" x14ac:dyDescent="0.25">
      <c r="A13" s="2">
        <v>1386</v>
      </c>
      <c r="B13" s="7">
        <f t="shared" si="0"/>
        <v>0.63157142857142856</v>
      </c>
      <c r="C13" s="8">
        <f t="shared" si="1"/>
        <v>0.64571428571428569</v>
      </c>
      <c r="D13" s="8">
        <f t="shared" si="2"/>
        <v>0.57499999999999996</v>
      </c>
      <c r="E13" s="8">
        <f t="shared" si="3"/>
        <v>0.56499999999999995</v>
      </c>
      <c r="F13" s="7">
        <f t="shared" si="4"/>
        <v>0.51111111111111107</v>
      </c>
      <c r="G13" s="2">
        <v>48.5</v>
      </c>
      <c r="H13" s="1">
        <v>0</v>
      </c>
      <c r="I13" s="3">
        <v>46.5</v>
      </c>
      <c r="J13" s="2">
        <v>9</v>
      </c>
      <c r="K13" s="3">
        <v>36</v>
      </c>
      <c r="L13" s="2">
        <v>9</v>
      </c>
      <c r="M13" s="2" t="s">
        <v>18</v>
      </c>
      <c r="N13" s="2">
        <v>9</v>
      </c>
      <c r="O13" s="2">
        <v>48</v>
      </c>
      <c r="P13" s="1">
        <v>0</v>
      </c>
      <c r="Q13" s="1">
        <v>0</v>
      </c>
      <c r="R13" s="1">
        <v>0</v>
      </c>
      <c r="S13" s="1">
        <v>0</v>
      </c>
      <c r="T13" s="2">
        <v>6</v>
      </c>
      <c r="U13" s="2" t="s">
        <v>18</v>
      </c>
      <c r="V13" s="2">
        <v>7</v>
      </c>
      <c r="W13" s="2">
        <v>47</v>
      </c>
      <c r="X13" s="2">
        <v>6</v>
      </c>
    </row>
    <row r="14" spans="1:27" x14ac:dyDescent="0.25">
      <c r="A14" s="2">
        <v>7603</v>
      </c>
      <c r="B14" s="7">
        <f t="shared" si="0"/>
        <v>0.81721428571428589</v>
      </c>
      <c r="C14" s="8">
        <f t="shared" si="1"/>
        <v>0.83714285714285719</v>
      </c>
      <c r="D14" s="8">
        <f t="shared" si="2"/>
        <v>0.73750000000000004</v>
      </c>
      <c r="E14" s="8">
        <f t="shared" si="3"/>
        <v>0.82</v>
      </c>
      <c r="F14" s="7">
        <f t="shared" si="4"/>
        <v>0.67777777777777781</v>
      </c>
      <c r="G14" s="2">
        <v>49</v>
      </c>
      <c r="H14" s="2">
        <v>7</v>
      </c>
      <c r="I14" s="2">
        <v>39.5</v>
      </c>
      <c r="J14" s="2">
        <v>5</v>
      </c>
      <c r="K14" s="2">
        <v>40</v>
      </c>
      <c r="L14" s="2">
        <v>10</v>
      </c>
      <c r="M14" s="2" t="s">
        <v>18</v>
      </c>
      <c r="N14" s="2">
        <v>6</v>
      </c>
      <c r="O14" s="2">
        <v>44.5</v>
      </c>
      <c r="P14" s="2">
        <v>10</v>
      </c>
      <c r="Q14" s="2">
        <v>41</v>
      </c>
      <c r="R14" s="2">
        <v>7</v>
      </c>
      <c r="S14" s="2">
        <v>35</v>
      </c>
      <c r="T14" s="2">
        <v>2</v>
      </c>
      <c r="U14" s="2">
        <v>40.5</v>
      </c>
      <c r="V14" s="2">
        <v>6</v>
      </c>
      <c r="W14" s="2">
        <v>38.5</v>
      </c>
      <c r="X14" s="2">
        <v>8</v>
      </c>
    </row>
    <row r="15" spans="1:27" x14ac:dyDescent="0.25">
      <c r="A15" s="2">
        <v>1679</v>
      </c>
      <c r="B15" s="7">
        <f t="shared" si="0"/>
        <v>0.77828571428571436</v>
      </c>
      <c r="C15" s="8">
        <f t="shared" si="1"/>
        <v>0.82285714285714284</v>
      </c>
      <c r="D15" s="8">
        <f t="shared" si="2"/>
        <v>0.6</v>
      </c>
      <c r="E15" s="8">
        <f t="shared" si="3"/>
        <v>0.79249999999999998</v>
      </c>
      <c r="F15" s="7">
        <f t="shared" si="4"/>
        <v>0.53333333333333333</v>
      </c>
      <c r="G15" s="2">
        <v>47.5</v>
      </c>
      <c r="H15" s="2">
        <v>7</v>
      </c>
      <c r="I15" s="2">
        <v>36.5</v>
      </c>
      <c r="J15" s="2">
        <v>6</v>
      </c>
      <c r="K15" s="2">
        <v>47.5</v>
      </c>
      <c r="L15" s="2">
        <v>10</v>
      </c>
      <c r="M15" s="2" t="s">
        <v>18</v>
      </c>
      <c r="N15" s="1">
        <v>0</v>
      </c>
      <c r="O15" s="2">
        <v>29</v>
      </c>
      <c r="P15" s="1">
        <v>0</v>
      </c>
      <c r="Q15" s="2">
        <v>41</v>
      </c>
      <c r="R15" s="2">
        <v>10</v>
      </c>
      <c r="S15" s="2">
        <v>38</v>
      </c>
      <c r="T15" s="2">
        <v>5</v>
      </c>
      <c r="U15" s="2">
        <v>36.5</v>
      </c>
      <c r="V15" s="2">
        <v>10</v>
      </c>
      <c r="W15" s="2">
        <v>41</v>
      </c>
      <c r="X15" s="1">
        <v>0</v>
      </c>
    </row>
    <row r="16" spans="1:27" x14ac:dyDescent="0.25">
      <c r="A16" s="2">
        <v>6703</v>
      </c>
      <c r="B16" s="7">
        <f t="shared" si="0"/>
        <v>0.63421428571428573</v>
      </c>
      <c r="C16" s="8">
        <f t="shared" si="1"/>
        <v>0.67714285714285716</v>
      </c>
      <c r="D16" s="8">
        <f t="shared" si="2"/>
        <v>0.46250000000000002</v>
      </c>
      <c r="E16" s="8">
        <f t="shared" si="3"/>
        <v>0.66125</v>
      </c>
      <c r="F16" s="7">
        <f t="shared" si="4"/>
        <v>0.41111111111111109</v>
      </c>
      <c r="G16" s="2">
        <v>44</v>
      </c>
      <c r="H16" s="2">
        <v>6</v>
      </c>
      <c r="I16" s="2">
        <v>40</v>
      </c>
      <c r="J16" s="2">
        <v>5</v>
      </c>
      <c r="K16" s="2">
        <v>45</v>
      </c>
      <c r="L16" s="2">
        <v>8</v>
      </c>
      <c r="M16" s="2" t="s">
        <v>18</v>
      </c>
      <c r="N16" s="1">
        <v>0</v>
      </c>
      <c r="O16" s="13" t="s">
        <v>18</v>
      </c>
      <c r="P16" s="2">
        <v>4</v>
      </c>
      <c r="Q16" s="2">
        <v>29</v>
      </c>
      <c r="R16" s="2">
        <v>5</v>
      </c>
      <c r="S16" s="2">
        <v>37</v>
      </c>
      <c r="T16" s="2">
        <v>3</v>
      </c>
      <c r="U16" s="2">
        <v>27.5</v>
      </c>
      <c r="V16" s="2">
        <v>6</v>
      </c>
      <c r="W16" s="2">
        <v>42</v>
      </c>
      <c r="X16" s="1">
        <v>0</v>
      </c>
    </row>
    <row r="17" spans="1:27" x14ac:dyDescent="0.25">
      <c r="A17" s="9" t="s">
        <v>11</v>
      </c>
      <c r="B17" s="7">
        <f t="shared" si="0"/>
        <v>0.87157142857142866</v>
      </c>
      <c r="C17" s="8">
        <f t="shared" si="1"/>
        <v>0.89571428571428569</v>
      </c>
      <c r="D17" s="8">
        <f t="shared" si="2"/>
        <v>0.77500000000000002</v>
      </c>
      <c r="E17" s="8">
        <f t="shared" si="3"/>
        <v>0.87375000000000003</v>
      </c>
      <c r="F17" s="7">
        <f t="shared" si="4"/>
        <v>0.68888888888888888</v>
      </c>
      <c r="G17" s="2">
        <v>49</v>
      </c>
      <c r="H17" s="2">
        <v>6</v>
      </c>
      <c r="I17" s="2">
        <v>47</v>
      </c>
      <c r="J17" s="2">
        <v>6</v>
      </c>
      <c r="K17" s="2">
        <v>44.5</v>
      </c>
      <c r="L17" s="2">
        <v>10</v>
      </c>
      <c r="M17" s="2" t="s">
        <v>18</v>
      </c>
      <c r="N17" s="2">
        <v>10</v>
      </c>
      <c r="O17" s="2">
        <v>47.5</v>
      </c>
      <c r="P17" s="2">
        <v>6</v>
      </c>
      <c r="Q17" s="2">
        <v>42</v>
      </c>
      <c r="R17" s="2">
        <v>9</v>
      </c>
      <c r="S17" s="2">
        <v>36</v>
      </c>
      <c r="T17" s="2">
        <v>6</v>
      </c>
      <c r="U17" s="2">
        <v>39</v>
      </c>
      <c r="V17" s="2">
        <v>9</v>
      </c>
      <c r="W17" s="2">
        <v>44.5</v>
      </c>
      <c r="X17" s="1">
        <v>0</v>
      </c>
    </row>
    <row r="18" spans="1:27" x14ac:dyDescent="0.25">
      <c r="A18" s="2">
        <v>4383</v>
      </c>
      <c r="B18" s="7">
        <f>0.8*C18+0.2*D18</f>
        <v>0.85592857142857137</v>
      </c>
      <c r="C18" s="8">
        <f t="shared" si="1"/>
        <v>0.90428571428571425</v>
      </c>
      <c r="D18" s="8">
        <f t="shared" si="2"/>
        <v>0.66249999999999998</v>
      </c>
      <c r="E18" s="8">
        <f t="shared" si="3"/>
        <v>0.89500000000000002</v>
      </c>
      <c r="F18" s="7">
        <f t="shared" si="4"/>
        <v>0.58888888888888891</v>
      </c>
      <c r="G18" s="2">
        <v>48.5</v>
      </c>
      <c r="H18" s="2">
        <v>8</v>
      </c>
      <c r="I18" s="2">
        <v>44</v>
      </c>
      <c r="J18" s="2">
        <v>8</v>
      </c>
      <c r="K18" s="2">
        <v>43.5</v>
      </c>
      <c r="L18" s="2">
        <v>8</v>
      </c>
      <c r="M18" s="2" t="s">
        <v>18</v>
      </c>
      <c r="N18" s="1">
        <v>0</v>
      </c>
      <c r="O18" s="2">
        <v>49</v>
      </c>
      <c r="P18" s="2">
        <v>6</v>
      </c>
      <c r="Q18" s="2">
        <v>41.5</v>
      </c>
      <c r="R18" s="2">
        <v>6</v>
      </c>
      <c r="S18" s="2">
        <v>42</v>
      </c>
      <c r="T18" s="2">
        <v>3</v>
      </c>
      <c r="U18" s="2">
        <v>44</v>
      </c>
      <c r="V18" s="2">
        <v>8</v>
      </c>
      <c r="W18" s="2">
        <v>45.5</v>
      </c>
      <c r="X18" s="2">
        <v>6</v>
      </c>
    </row>
    <row r="19" spans="1:27" x14ac:dyDescent="0.25">
      <c r="A19" s="2">
        <v>4791</v>
      </c>
      <c r="B19" s="7">
        <f t="shared" si="0"/>
        <v>0.90142857142857147</v>
      </c>
      <c r="C19" s="8">
        <f t="shared" si="1"/>
        <v>0.91428571428571426</v>
      </c>
      <c r="D19" s="8">
        <f t="shared" si="2"/>
        <v>0.85</v>
      </c>
      <c r="E19" s="8">
        <f t="shared" si="3"/>
        <v>0.87375000000000003</v>
      </c>
      <c r="F19" s="7">
        <f t="shared" si="4"/>
        <v>0.81111111111111112</v>
      </c>
      <c r="G19" s="2">
        <v>49</v>
      </c>
      <c r="H19" s="2">
        <v>7</v>
      </c>
      <c r="I19" s="2">
        <v>47</v>
      </c>
      <c r="J19" s="2">
        <v>6</v>
      </c>
      <c r="K19" s="2">
        <v>45</v>
      </c>
      <c r="L19" s="2">
        <v>9</v>
      </c>
      <c r="M19" s="2" t="s">
        <v>18</v>
      </c>
      <c r="N19" s="2">
        <v>10</v>
      </c>
      <c r="O19" s="2">
        <v>48</v>
      </c>
      <c r="P19" s="2">
        <v>10</v>
      </c>
      <c r="Q19" s="2">
        <v>43.5</v>
      </c>
      <c r="R19" s="2">
        <v>9</v>
      </c>
      <c r="S19" s="2">
        <v>29.5</v>
      </c>
      <c r="T19" s="2">
        <v>7</v>
      </c>
      <c r="U19" s="2">
        <v>42</v>
      </c>
      <c r="V19" s="2">
        <v>10</v>
      </c>
      <c r="W19" s="2">
        <v>45.5</v>
      </c>
      <c r="X19" s="2">
        <v>5</v>
      </c>
    </row>
    <row r="20" spans="1:27" x14ac:dyDescent="0.25">
      <c r="A20" s="2">
        <v>3196</v>
      </c>
      <c r="B20" s="7">
        <f t="shared" si="0"/>
        <v>0.83578571428571435</v>
      </c>
      <c r="C20" s="8">
        <f t="shared" si="1"/>
        <v>0.87285714285714289</v>
      </c>
      <c r="D20" s="8">
        <f t="shared" si="2"/>
        <v>0.6875</v>
      </c>
      <c r="E20" s="8">
        <f t="shared" si="3"/>
        <v>0.86124999999999996</v>
      </c>
      <c r="F20" s="7">
        <f t="shared" si="4"/>
        <v>0.65555555555555556</v>
      </c>
      <c r="G20" s="2">
        <v>49</v>
      </c>
      <c r="H20" s="2">
        <v>7</v>
      </c>
      <c r="I20" s="2">
        <v>45.5</v>
      </c>
      <c r="J20" s="2">
        <v>5</v>
      </c>
      <c r="K20" s="2">
        <v>40.5</v>
      </c>
      <c r="L20" s="2">
        <v>7</v>
      </c>
      <c r="M20" s="2" t="s">
        <v>18</v>
      </c>
      <c r="N20" s="2">
        <v>8</v>
      </c>
      <c r="O20" s="2">
        <v>44</v>
      </c>
      <c r="P20" s="2">
        <v>4</v>
      </c>
      <c r="Q20" s="2">
        <v>41.5</v>
      </c>
      <c r="R20" s="2">
        <v>7</v>
      </c>
      <c r="S20" s="2">
        <v>42</v>
      </c>
      <c r="T20" s="2">
        <v>7</v>
      </c>
      <c r="U20" s="2">
        <v>43</v>
      </c>
      <c r="V20" s="2">
        <v>7</v>
      </c>
      <c r="W20" s="2">
        <v>39</v>
      </c>
      <c r="X20" s="2">
        <v>7</v>
      </c>
    </row>
    <row r="21" spans="1:27" x14ac:dyDescent="0.25">
      <c r="A21" s="2">
        <v>8316</v>
      </c>
      <c r="B21" s="7">
        <f t="shared" si="0"/>
        <v>0.82071428571428573</v>
      </c>
      <c r="C21" s="8">
        <f t="shared" si="1"/>
        <v>0.8571428571428571</v>
      </c>
      <c r="D21" s="8">
        <f t="shared" si="2"/>
        <v>0.67500000000000004</v>
      </c>
      <c r="E21" s="8">
        <f t="shared" si="3"/>
        <v>0.83499999999999996</v>
      </c>
      <c r="F21" s="7">
        <f t="shared" si="4"/>
        <v>0.64444444444444449</v>
      </c>
      <c r="G21" s="2">
        <v>47.5</v>
      </c>
      <c r="H21" s="2">
        <v>7</v>
      </c>
      <c r="I21" s="2">
        <v>44.5</v>
      </c>
      <c r="J21" s="2">
        <v>5</v>
      </c>
      <c r="K21" s="2">
        <v>45.5</v>
      </c>
      <c r="L21" s="2">
        <v>8</v>
      </c>
      <c r="M21" s="2" t="s">
        <v>18</v>
      </c>
      <c r="N21" s="2">
        <v>6</v>
      </c>
      <c r="O21" s="2">
        <v>47.5</v>
      </c>
      <c r="P21" s="2">
        <v>8</v>
      </c>
      <c r="Q21" s="2">
        <v>40</v>
      </c>
      <c r="R21" s="2">
        <v>8</v>
      </c>
      <c r="S21" s="2">
        <v>34</v>
      </c>
      <c r="T21" s="2">
        <v>5</v>
      </c>
      <c r="U21" s="2">
        <v>36</v>
      </c>
      <c r="V21" s="2">
        <v>4</v>
      </c>
      <c r="W21" s="2">
        <v>39</v>
      </c>
      <c r="X21" s="2">
        <v>7</v>
      </c>
    </row>
    <row r="22" spans="1:27" x14ac:dyDescent="0.25">
      <c r="A22" s="2">
        <v>4447</v>
      </c>
      <c r="B22" s="7">
        <f t="shared" si="0"/>
        <v>0.83985714285714286</v>
      </c>
      <c r="C22" s="8">
        <f t="shared" si="1"/>
        <v>0.86857142857142855</v>
      </c>
      <c r="D22" s="8">
        <f t="shared" si="2"/>
        <v>0.72499999999999998</v>
      </c>
      <c r="E22" s="8">
        <f t="shared" si="3"/>
        <v>0.85250000000000004</v>
      </c>
      <c r="F22" s="7">
        <f t="shared" si="4"/>
        <v>0.7</v>
      </c>
      <c r="G22" s="2">
        <v>49.5</v>
      </c>
      <c r="H22" s="2">
        <v>5</v>
      </c>
      <c r="I22" s="2">
        <v>38</v>
      </c>
      <c r="J22" s="2">
        <v>7</v>
      </c>
      <c r="K22" s="2">
        <v>46</v>
      </c>
      <c r="L22" s="2">
        <v>6</v>
      </c>
      <c r="M22" s="2" t="s">
        <v>18</v>
      </c>
      <c r="N22" s="2">
        <v>10</v>
      </c>
      <c r="O22" s="2">
        <v>45</v>
      </c>
      <c r="P22" s="2">
        <v>8</v>
      </c>
      <c r="Q22" s="2">
        <v>40.5</v>
      </c>
      <c r="R22" s="2">
        <v>9</v>
      </c>
      <c r="S22" s="2">
        <v>37</v>
      </c>
      <c r="T22" s="2">
        <v>5</v>
      </c>
      <c r="U22" s="2">
        <v>40</v>
      </c>
      <c r="V22" s="2">
        <v>6</v>
      </c>
      <c r="W22" s="2">
        <v>45</v>
      </c>
      <c r="X22" s="2">
        <v>7</v>
      </c>
    </row>
    <row r="23" spans="1:27" x14ac:dyDescent="0.25">
      <c r="A23" s="2">
        <v>6577</v>
      </c>
      <c r="B23" s="7">
        <f t="shared" si="0"/>
        <v>0.83792857142857147</v>
      </c>
      <c r="C23" s="8">
        <f t="shared" si="1"/>
        <v>0.84428571428571431</v>
      </c>
      <c r="D23" s="8">
        <f t="shared" si="2"/>
        <v>0.8125</v>
      </c>
      <c r="E23" s="8">
        <f t="shared" si="3"/>
        <v>0.83125000000000004</v>
      </c>
      <c r="F23" s="7">
        <f t="shared" si="4"/>
        <v>0.76666666666666672</v>
      </c>
      <c r="G23" s="2">
        <v>47.5</v>
      </c>
      <c r="H23" s="2">
        <v>8</v>
      </c>
      <c r="I23" s="2">
        <v>40</v>
      </c>
      <c r="J23" s="2">
        <v>8</v>
      </c>
      <c r="K23" s="2">
        <v>43.5</v>
      </c>
      <c r="L23" s="2">
        <v>10</v>
      </c>
      <c r="M23" s="2" t="s">
        <v>18</v>
      </c>
      <c r="N23" s="2">
        <v>9</v>
      </c>
      <c r="O23" s="2">
        <v>49</v>
      </c>
      <c r="P23" s="2">
        <v>9</v>
      </c>
      <c r="Q23" s="2">
        <v>41</v>
      </c>
      <c r="R23" s="2">
        <v>9</v>
      </c>
      <c r="S23" s="2">
        <v>37</v>
      </c>
      <c r="T23" s="2">
        <v>4</v>
      </c>
      <c r="U23" s="2">
        <v>37</v>
      </c>
      <c r="V23" s="2">
        <v>6</v>
      </c>
      <c r="W23" s="2">
        <v>37.5</v>
      </c>
      <c r="X23" s="2">
        <v>6</v>
      </c>
    </row>
    <row r="24" spans="1:27" x14ac:dyDescent="0.25">
      <c r="A24" s="9" t="s">
        <v>12</v>
      </c>
      <c r="B24" s="7">
        <f t="shared" si="0"/>
        <v>0.78650000000000009</v>
      </c>
      <c r="C24" s="8">
        <f t="shared" si="1"/>
        <v>0.83</v>
      </c>
      <c r="D24" s="8">
        <f t="shared" si="2"/>
        <v>0.61250000000000004</v>
      </c>
      <c r="E24" s="8">
        <f t="shared" si="3"/>
        <v>0.81374999999999997</v>
      </c>
      <c r="F24" s="7">
        <f t="shared" si="4"/>
        <v>0.5444444444444444</v>
      </c>
      <c r="G24" s="2">
        <v>49</v>
      </c>
      <c r="H24" s="2">
        <v>8</v>
      </c>
      <c r="I24" s="2">
        <v>43</v>
      </c>
      <c r="J24" s="2">
        <v>5</v>
      </c>
      <c r="K24" s="2">
        <v>37</v>
      </c>
      <c r="L24" s="2">
        <v>6</v>
      </c>
      <c r="M24" s="2" t="s">
        <v>18</v>
      </c>
      <c r="N24" s="2">
        <v>8</v>
      </c>
      <c r="O24" s="2">
        <v>41</v>
      </c>
      <c r="P24" s="2">
        <v>4</v>
      </c>
      <c r="Q24" s="2">
        <v>45</v>
      </c>
      <c r="R24" s="2">
        <v>8</v>
      </c>
      <c r="S24" s="2">
        <v>35</v>
      </c>
      <c r="T24" s="2">
        <v>4</v>
      </c>
      <c r="U24" s="2">
        <v>37.5</v>
      </c>
      <c r="V24" s="2">
        <v>6</v>
      </c>
      <c r="W24" s="2">
        <v>38</v>
      </c>
      <c r="X24" s="1">
        <v>0</v>
      </c>
    </row>
    <row r="25" spans="1:27" x14ac:dyDescent="0.25">
      <c r="A25" s="9" t="s">
        <v>13</v>
      </c>
      <c r="B25" s="7">
        <f t="shared" si="0"/>
        <v>0.88228571428571434</v>
      </c>
      <c r="C25" s="8">
        <f t="shared" si="1"/>
        <v>0.9028571428571428</v>
      </c>
      <c r="D25" s="8">
        <f t="shared" si="2"/>
        <v>0.8</v>
      </c>
      <c r="E25" s="8">
        <f t="shared" si="3"/>
        <v>0.79</v>
      </c>
      <c r="F25" s="7">
        <f t="shared" si="4"/>
        <v>0.71111111111111114</v>
      </c>
      <c r="G25" s="2">
        <v>46</v>
      </c>
      <c r="H25" s="2">
        <v>9</v>
      </c>
      <c r="I25" s="2">
        <v>47.5</v>
      </c>
      <c r="J25" s="2">
        <v>8</v>
      </c>
      <c r="K25" s="2">
        <v>44.5</v>
      </c>
      <c r="L25" s="2">
        <v>8</v>
      </c>
      <c r="M25" s="2" t="s">
        <v>18</v>
      </c>
      <c r="N25" s="2">
        <v>9</v>
      </c>
      <c r="O25" s="2">
        <v>46.5</v>
      </c>
      <c r="P25" s="2">
        <v>8</v>
      </c>
      <c r="Q25" s="2">
        <v>44</v>
      </c>
      <c r="R25" s="1">
        <v>0</v>
      </c>
      <c r="S25" s="1">
        <v>0</v>
      </c>
      <c r="T25" s="2">
        <v>8</v>
      </c>
      <c r="U25" s="2">
        <v>43</v>
      </c>
      <c r="V25" s="2">
        <v>7</v>
      </c>
      <c r="W25" s="2">
        <v>44.5</v>
      </c>
      <c r="X25" s="2">
        <v>7</v>
      </c>
    </row>
    <row r="26" spans="1:27" x14ac:dyDescent="0.25">
      <c r="A26" s="2">
        <v>9738</v>
      </c>
      <c r="B26" s="7">
        <f t="shared" si="0"/>
        <v>0.69578571428571434</v>
      </c>
      <c r="C26" s="8">
        <f t="shared" si="1"/>
        <v>0.72285714285714286</v>
      </c>
      <c r="D26" s="8">
        <f t="shared" si="2"/>
        <v>0.58750000000000002</v>
      </c>
      <c r="E26" s="8">
        <f t="shared" si="3"/>
        <v>0.6875</v>
      </c>
      <c r="F26" s="7">
        <f t="shared" si="4"/>
        <v>0.55555555555555558</v>
      </c>
      <c r="G26" s="2">
        <v>44.5</v>
      </c>
      <c r="H26" s="2">
        <v>7</v>
      </c>
      <c r="I26" s="2">
        <v>38.5</v>
      </c>
      <c r="J26" s="2">
        <v>6</v>
      </c>
      <c r="K26" s="2">
        <v>36</v>
      </c>
      <c r="L26" s="2">
        <v>6</v>
      </c>
      <c r="M26" s="2" t="s">
        <v>18</v>
      </c>
      <c r="N26" s="2">
        <v>7</v>
      </c>
      <c r="O26" s="2">
        <v>43</v>
      </c>
      <c r="P26" s="2">
        <v>6</v>
      </c>
      <c r="Q26" s="2">
        <v>27</v>
      </c>
      <c r="R26" s="2">
        <v>7</v>
      </c>
      <c r="S26" s="2">
        <v>24</v>
      </c>
      <c r="T26" s="2">
        <v>3</v>
      </c>
      <c r="U26" s="2">
        <v>22</v>
      </c>
      <c r="V26" s="2">
        <v>5</v>
      </c>
      <c r="W26" s="2">
        <v>40</v>
      </c>
      <c r="X26" s="2">
        <v>3</v>
      </c>
    </row>
    <row r="27" spans="1:27" x14ac:dyDescent="0.25">
      <c r="A27" s="2">
        <v>8977</v>
      </c>
      <c r="B27" s="7">
        <f t="shared" si="0"/>
        <v>0.74742857142857144</v>
      </c>
      <c r="C27" s="8">
        <f t="shared" si="1"/>
        <v>0.78428571428571425</v>
      </c>
      <c r="D27" s="8">
        <f t="shared" si="2"/>
        <v>0.6</v>
      </c>
      <c r="E27" s="8">
        <f t="shared" si="3"/>
        <v>0.78874999999999995</v>
      </c>
      <c r="F27" s="7">
        <f t="shared" si="4"/>
        <v>0.53333333333333333</v>
      </c>
      <c r="G27" s="2">
        <v>47.5</v>
      </c>
      <c r="H27" s="2">
        <v>7</v>
      </c>
      <c r="I27" s="3">
        <v>41.5</v>
      </c>
      <c r="J27" s="1">
        <v>0</v>
      </c>
      <c r="K27" s="12" t="s">
        <v>18</v>
      </c>
      <c r="L27" s="2">
        <v>7</v>
      </c>
      <c r="M27" s="2" t="s">
        <v>18</v>
      </c>
      <c r="N27" s="2">
        <v>10</v>
      </c>
      <c r="O27" s="2">
        <v>47</v>
      </c>
      <c r="P27" s="2">
        <v>4</v>
      </c>
      <c r="Q27" s="2">
        <v>43.5</v>
      </c>
      <c r="R27" s="1">
        <v>0</v>
      </c>
      <c r="S27" s="2">
        <v>49</v>
      </c>
      <c r="T27" s="2">
        <v>7</v>
      </c>
      <c r="U27" s="2">
        <v>41</v>
      </c>
      <c r="V27" s="2">
        <v>5</v>
      </c>
      <c r="W27" s="2">
        <v>46</v>
      </c>
      <c r="X27" s="2">
        <v>8</v>
      </c>
    </row>
    <row r="30" spans="1:27" x14ac:dyDescent="0.25">
      <c r="A30" s="2" t="s">
        <v>14</v>
      </c>
      <c r="B30" s="7">
        <f>AVERAGE(B2:B27)</f>
        <v>0.78190384615384612</v>
      </c>
      <c r="C30" s="11">
        <f>AVERAGE(C2:C27)</f>
        <v>0.81500000000000006</v>
      </c>
      <c r="D30" s="11">
        <f>AVERAGE(D2:D27)</f>
        <v>0.6495192307692309</v>
      </c>
      <c r="G30" s="10">
        <f t="shared" ref="G30:U30" si="5">AVERAGE(G2:G27)</f>
        <v>47.903846153846153</v>
      </c>
      <c r="H30" s="10">
        <f t="shared" si="5"/>
        <v>6.384615384615385</v>
      </c>
      <c r="I30" s="10">
        <f t="shared" si="5"/>
        <v>40.865384615384613</v>
      </c>
      <c r="J30" s="10">
        <f t="shared" si="5"/>
        <v>6.2307692307692308</v>
      </c>
      <c r="K30" s="10">
        <f t="shared" si="5"/>
        <v>41.5</v>
      </c>
      <c r="L30" s="10">
        <f t="shared" si="5"/>
        <v>7.6923076923076925</v>
      </c>
      <c r="M30" s="10" t="e">
        <f t="shared" si="5"/>
        <v>#DIV/0!</v>
      </c>
      <c r="N30" s="10">
        <f t="shared" si="5"/>
        <v>6.5769230769230766</v>
      </c>
      <c r="O30" s="10">
        <f t="shared" si="5"/>
        <v>42.52</v>
      </c>
      <c r="P30" s="10">
        <f t="shared" si="5"/>
        <v>5.5384615384615383</v>
      </c>
      <c r="Q30" s="10">
        <f t="shared" si="5"/>
        <v>36.942307692307693</v>
      </c>
      <c r="R30" s="10">
        <f t="shared" si="5"/>
        <v>6.3076923076923075</v>
      </c>
      <c r="S30" s="10">
        <f t="shared" si="5"/>
        <v>31.153846153846153</v>
      </c>
      <c r="T30" s="10">
        <f t="shared" si="5"/>
        <v>4.615384615384615</v>
      </c>
      <c r="U30" s="10">
        <f t="shared" si="5"/>
        <v>34.159999999999997</v>
      </c>
      <c r="V30" s="10">
        <f t="shared" ref="V30:Y30" si="6">AVERAGE(V2:V27)</f>
        <v>6.115384615384615</v>
      </c>
      <c r="W30" s="10">
        <f t="shared" si="6"/>
        <v>39.03846153846154</v>
      </c>
      <c r="X30" s="10">
        <f t="shared" si="6"/>
        <v>4.4615384615384617</v>
      </c>
      <c r="Y30" s="10" t="e">
        <f t="shared" si="6"/>
        <v>#DIV/0!</v>
      </c>
      <c r="Z30" s="10" t="e">
        <f t="shared" ref="Z30:AA30" si="7">AVERAGE(Z2:Z27)</f>
        <v>#DIV/0!</v>
      </c>
      <c r="AA30" s="10" t="e">
        <f t="shared" si="7"/>
        <v>#DIV/0!</v>
      </c>
    </row>
    <row r="31" spans="1:27" x14ac:dyDescent="0.25">
      <c r="A31" s="2" t="s">
        <v>16</v>
      </c>
      <c r="B31" s="7">
        <f>QUARTILE(B2:B27,1)</f>
        <v>0.75025000000000008</v>
      </c>
      <c r="C31" s="11">
        <f>QUARTILE(C2:C27,1)</f>
        <v>0.77142857142857135</v>
      </c>
      <c r="D31" s="11">
        <f>QUARTILE(D2:D27,1)</f>
        <v>0.59062499999999996</v>
      </c>
      <c r="G31" s="10">
        <f t="shared" ref="G31:U31" si="8">QUARTILE(G2:G27,1)</f>
        <v>47.5</v>
      </c>
      <c r="H31" s="10">
        <f t="shared" si="8"/>
        <v>6</v>
      </c>
      <c r="I31" s="10">
        <f t="shared" si="8"/>
        <v>38.75</v>
      </c>
      <c r="J31" s="10">
        <f t="shared" si="8"/>
        <v>5.25</v>
      </c>
      <c r="K31" s="10">
        <f t="shared" si="8"/>
        <v>39.5</v>
      </c>
      <c r="L31" s="10">
        <f t="shared" si="8"/>
        <v>7</v>
      </c>
      <c r="M31" s="10" t="e">
        <f t="shared" si="8"/>
        <v>#NUM!</v>
      </c>
      <c r="N31" s="10">
        <f t="shared" si="8"/>
        <v>6</v>
      </c>
      <c r="O31" s="10">
        <f t="shared" si="8"/>
        <v>43.5</v>
      </c>
      <c r="P31" s="10">
        <f t="shared" si="8"/>
        <v>4</v>
      </c>
      <c r="Q31" s="10">
        <f t="shared" si="8"/>
        <v>36.5</v>
      </c>
      <c r="R31" s="10">
        <f t="shared" si="8"/>
        <v>5.25</v>
      </c>
      <c r="S31" s="10">
        <f t="shared" si="8"/>
        <v>26.75</v>
      </c>
      <c r="T31" s="10">
        <f t="shared" si="8"/>
        <v>3</v>
      </c>
      <c r="U31" s="10">
        <f t="shared" si="8"/>
        <v>27.5</v>
      </c>
      <c r="V31" s="10">
        <f t="shared" ref="V31:Y31" si="9">QUARTILE(V2:V27,1)</f>
        <v>5.25</v>
      </c>
      <c r="W31" s="10">
        <f t="shared" si="9"/>
        <v>38</v>
      </c>
      <c r="X31" s="10">
        <f t="shared" si="9"/>
        <v>3</v>
      </c>
      <c r="Y31" s="10" t="e">
        <f t="shared" si="9"/>
        <v>#NUM!</v>
      </c>
      <c r="Z31" s="10" t="e">
        <f t="shared" ref="Z31:AA31" si="10">QUARTILE(Z2:Z27,1)</f>
        <v>#NUM!</v>
      </c>
      <c r="AA31" s="10" t="e">
        <f t="shared" si="10"/>
        <v>#NUM!</v>
      </c>
    </row>
    <row r="32" spans="1:27" x14ac:dyDescent="0.25">
      <c r="A32" s="2" t="s">
        <v>15</v>
      </c>
      <c r="B32" s="7">
        <f>QUARTILE(B2:B27,2)</f>
        <v>0.79992857142857143</v>
      </c>
      <c r="C32" s="11">
        <f>QUARTILE(C2:C27,2)</f>
        <v>0.83357142857142863</v>
      </c>
      <c r="D32" s="11">
        <f>QUARTILE(D2:D27,2)</f>
        <v>0.66249999999999998</v>
      </c>
      <c r="G32" s="10">
        <f t="shared" ref="G32:U32" si="11">QUARTILE(G2:G27,2)</f>
        <v>48.5</v>
      </c>
      <c r="H32" s="10">
        <f t="shared" si="11"/>
        <v>7</v>
      </c>
      <c r="I32" s="10">
        <f t="shared" si="11"/>
        <v>41.5</v>
      </c>
      <c r="J32" s="10">
        <f t="shared" si="11"/>
        <v>6</v>
      </c>
      <c r="K32" s="10">
        <f t="shared" si="11"/>
        <v>43</v>
      </c>
      <c r="L32" s="10">
        <f t="shared" si="11"/>
        <v>8</v>
      </c>
      <c r="M32" s="10" t="e">
        <f t="shared" si="11"/>
        <v>#NUM!</v>
      </c>
      <c r="N32" s="10">
        <f t="shared" si="11"/>
        <v>7</v>
      </c>
      <c r="O32" s="10">
        <f t="shared" si="11"/>
        <v>45.5</v>
      </c>
      <c r="P32" s="10">
        <f t="shared" si="11"/>
        <v>5.5</v>
      </c>
      <c r="Q32" s="10">
        <f t="shared" si="11"/>
        <v>41.25</v>
      </c>
      <c r="R32" s="10">
        <f t="shared" si="11"/>
        <v>7</v>
      </c>
      <c r="S32" s="10">
        <f t="shared" si="11"/>
        <v>35.5</v>
      </c>
      <c r="T32" s="10">
        <f t="shared" si="11"/>
        <v>5</v>
      </c>
      <c r="U32" s="10">
        <f t="shared" si="11"/>
        <v>37</v>
      </c>
      <c r="V32" s="10">
        <f t="shared" ref="V32:Y32" si="12">QUARTILE(V2:V27,2)</f>
        <v>6</v>
      </c>
      <c r="W32" s="10">
        <f t="shared" si="12"/>
        <v>39.5</v>
      </c>
      <c r="X32" s="10">
        <f t="shared" si="12"/>
        <v>5.5</v>
      </c>
      <c r="Y32" s="10" t="e">
        <f t="shared" si="12"/>
        <v>#NUM!</v>
      </c>
      <c r="Z32" s="10" t="e">
        <f t="shared" ref="Z32:AA32" si="13">QUARTILE(Z2:Z27,2)</f>
        <v>#NUM!</v>
      </c>
      <c r="AA32" s="10" t="e">
        <f t="shared" si="13"/>
        <v>#NUM!</v>
      </c>
    </row>
    <row r="33" spans="1:27" x14ac:dyDescent="0.25">
      <c r="A33" s="2" t="s">
        <v>17</v>
      </c>
      <c r="B33" s="7">
        <f>QUARTILE(B2:B27,3)</f>
        <v>0.83739285714285716</v>
      </c>
      <c r="C33" s="11">
        <f>QUARTILE(C2:C27,3)</f>
        <v>0.87214285714285711</v>
      </c>
      <c r="D33" s="11">
        <f>QUARTILE(D2:D27,3)</f>
        <v>0.72499999999999998</v>
      </c>
      <c r="G33" s="10">
        <f t="shared" ref="G33:P33" si="14">QUARTILE(G2:G27,3)</f>
        <v>49</v>
      </c>
      <c r="H33" s="10">
        <f t="shared" si="14"/>
        <v>7.75</v>
      </c>
      <c r="I33" s="10">
        <f t="shared" si="14"/>
        <v>45.25</v>
      </c>
      <c r="J33" s="10">
        <f t="shared" si="14"/>
        <v>8</v>
      </c>
      <c r="K33" s="10">
        <f t="shared" si="14"/>
        <v>44.5</v>
      </c>
      <c r="L33" s="10">
        <f t="shared" si="14"/>
        <v>9</v>
      </c>
      <c r="M33" s="10" t="e">
        <f t="shared" si="14"/>
        <v>#NUM!</v>
      </c>
      <c r="N33" s="10">
        <f t="shared" si="14"/>
        <v>9</v>
      </c>
      <c r="O33" s="10">
        <f t="shared" si="14"/>
        <v>47.5</v>
      </c>
      <c r="P33" s="10">
        <f t="shared" si="14"/>
        <v>8</v>
      </c>
      <c r="Q33" s="10">
        <f t="shared" ref="Q33:U33" si="15">QUARTILE(Q2:Q27,3)</f>
        <v>43.5</v>
      </c>
      <c r="R33" s="10">
        <f t="shared" si="15"/>
        <v>9</v>
      </c>
      <c r="S33" s="10">
        <f t="shared" si="15"/>
        <v>39.75</v>
      </c>
      <c r="T33" s="10">
        <f t="shared" si="15"/>
        <v>6.75</v>
      </c>
      <c r="U33" s="10">
        <f t="shared" si="15"/>
        <v>40.5</v>
      </c>
      <c r="V33" s="10">
        <f t="shared" ref="V33:Y33" si="16">QUARTILE(V2:V27,3)</f>
        <v>7</v>
      </c>
      <c r="W33" s="10">
        <f t="shared" si="16"/>
        <v>43.875</v>
      </c>
      <c r="X33" s="10">
        <f t="shared" si="16"/>
        <v>6</v>
      </c>
      <c r="Y33" s="10" t="e">
        <f t="shared" si="16"/>
        <v>#NUM!</v>
      </c>
      <c r="Z33" s="10" t="e">
        <f t="shared" ref="Z33:AA33" si="17">QUARTILE(Z2:Z27,3)</f>
        <v>#NUM!</v>
      </c>
      <c r="AA33" s="10" t="e">
        <f t="shared" si="17"/>
        <v>#NUM!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</dc:creator>
  <cp:lastModifiedBy>Austin</cp:lastModifiedBy>
  <dcterms:created xsi:type="dcterms:W3CDTF">2013-02-07T22:43:57Z</dcterms:created>
  <dcterms:modified xsi:type="dcterms:W3CDTF">2013-04-18T21:08:44Z</dcterms:modified>
</cp:coreProperties>
</file>