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922" firstSheet="10" activeTab="24"/>
  </bookViews>
  <sheets>
    <sheet name="Palt" sheetId="1" r:id="rId1"/>
    <sheet name="Track" sheetId="2" r:id="rId2"/>
    <sheet name="Ozone" sheetId="3" r:id="rId3"/>
    <sheet name="OW3_T" sheetId="4" r:id="rId4"/>
    <sheet name="OW3_RH" sheetId="5" r:id="rId5"/>
    <sheet name="OW3_SO2" sheetId="6" r:id="rId6"/>
    <sheet name="OW3_O3" sheetId="7" r:id="rId7"/>
    <sheet name="OW3_Bscat" sheetId="8" r:id="rId8"/>
    <sheet name="OW3_CPC" sheetId="9" r:id="rId9"/>
    <sheet name="OW3_nDp" sheetId="10" r:id="rId10"/>
    <sheet name="ESN_T" sheetId="11" r:id="rId11"/>
    <sheet name="ESN_RH" sheetId="12" r:id="rId12"/>
    <sheet name="ESN_O3" sheetId="13" r:id="rId13"/>
    <sheet name="ESN_SO2" sheetId="14" r:id="rId14"/>
    <sheet name="ESN_Bscat " sheetId="15" r:id="rId15"/>
    <sheet name="ESN_CPC" sheetId="16" r:id="rId16"/>
    <sheet name="ESN_nDp" sheetId="17" r:id="rId17"/>
    <sheet name="FME_T" sheetId="18" r:id="rId18"/>
    <sheet name="FME_RH" sheetId="19" r:id="rId19"/>
    <sheet name="FME_O3" sheetId="20" r:id="rId20"/>
    <sheet name="FME_SO2" sheetId="21" r:id="rId21"/>
    <sheet name="FME_Bscat" sheetId="22" r:id="rId22"/>
    <sheet name="FME_CPC" sheetId="23" r:id="rId23"/>
    <sheet name="FME_nDp" sheetId="24" r:id="rId24"/>
    <sheet name="DATA" sheetId="25" r:id="rId25"/>
    <sheet name="Notes" sheetId="26" r:id="rId26"/>
  </sheets>
  <definedNames>
    <definedName name="Ch1_3031404" localSheetId="24">'DATA'!$A$9:$E$970</definedName>
    <definedName name="RF4" localSheetId="24">'DATA'!$H$9:$AP$967</definedName>
  </definedNames>
  <calcPr fullCalcOnLoad="1"/>
</workbook>
</file>

<file path=xl/sharedStrings.xml><?xml version="1.0" encoding="utf-8"?>
<sst xmlns="http://schemas.openxmlformats.org/spreadsheetml/2006/main" count="181" uniqueCount="144">
  <si>
    <t>Date</t>
  </si>
  <si>
    <t>DOY</t>
  </si>
  <si>
    <t>Dec.Day</t>
  </si>
  <si>
    <t>Time (UT)</t>
  </si>
  <si>
    <t xml:space="preserve"> Event</t>
  </si>
  <si>
    <t>Lat</t>
  </si>
  <si>
    <t>Lon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</si>
  <si>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</si>
  <si>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</si>
  <si>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</si>
  <si>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</si>
  <si>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</si>
  <si>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</si>
  <si>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</si>
  <si>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</si>
  <si>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</si>
  <si>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</si>
  <si>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</si>
  <si>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</si>
  <si>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</si>
  <si>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</si>
  <si>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</si>
  <si>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</si>
  <si>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</si>
  <si>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</si>
  <si>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</si>
  <si>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</si>
  <si>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</si>
  <si>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</si>
  <si>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</si>
  <si>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</si>
  <si>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</si>
  <si>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</si>
  <si>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</si>
  <si>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C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</si>
  <si>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</si>
  <si>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</si>
  <si>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</si>
  <si>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</si>
  <si>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</si>
  <si>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</si>
  <si>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t>VDC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</si>
  <si>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</si>
  <si>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</si>
  <si>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</si>
  <si>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</si>
  <si>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</si>
  <si>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</si>
  <si>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</si>
  <si>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</si>
  <si>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Raw</t>
  </si>
  <si>
    <r>
      <t>BkS Cf</t>
    </r>
    <r>
      <rPr>
        <vertAlign val="superscript"/>
        <sz val="12"/>
        <color indexed="12"/>
        <rFont val="AGaramond"/>
        <family val="1"/>
      </rPr>
      <t>450</t>
    </r>
  </si>
  <si>
    <r>
      <t>BkS Cf</t>
    </r>
    <r>
      <rPr>
        <vertAlign val="superscript"/>
        <sz val="12"/>
        <color indexed="11"/>
        <rFont val="Arial"/>
        <family val="2"/>
      </rPr>
      <t>550</t>
    </r>
  </si>
  <si>
    <r>
      <t>BkS Cf</t>
    </r>
    <r>
      <rPr>
        <vertAlign val="superscript"/>
        <sz val="12"/>
        <color indexed="10"/>
        <rFont val="Arial"/>
        <family val="2"/>
      </rPr>
      <t>700</t>
    </r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</si>
  <si>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</si>
  <si>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START</t>
  </si>
  <si>
    <t>RAMMPP 2003 Study RF-04 Flight Notes 03/13/03</t>
  </si>
  <si>
    <t xml:space="preserve">Mission Sci: </t>
  </si>
  <si>
    <t>Time (hhmmss) below are UTC from GPS 90</t>
  </si>
  <si>
    <t>hhmmss</t>
  </si>
  <si>
    <t>Changed GPS batteries- did not erase track log</t>
  </si>
  <si>
    <t>Started engines, switched to research power</t>
  </si>
  <si>
    <t>Zeroed CPC</t>
  </si>
  <si>
    <t>Began CPC in log mode</t>
  </si>
  <si>
    <t>Began neph, PSAP, metone logging</t>
  </si>
  <si>
    <t xml:space="preserve">Began Rustrak logging, resynched laptop with GPS </t>
  </si>
  <si>
    <t>CBE alt. 30.32" Hg</t>
  </si>
  <si>
    <t xml:space="preserve">Takeoff from CBE Rnwy 23, pumps on in sequence, TEI zero mode.  Ascending to </t>
  </si>
  <si>
    <t>3500 ft. --&gt; OW5 via FDK</t>
  </si>
  <si>
    <t>* Time fix</t>
  </si>
  <si>
    <t>Level @ 3000 ft. --&gt; OW3 via FDK</t>
  </si>
  <si>
    <t xml:space="preserve">Status check: Ch 1: 50.0%, Ch 2: 950.6 mb, Ch 3: 0.341 V (1.7 ppb), Ch 4: 5.042 V, </t>
  </si>
  <si>
    <t xml:space="preserve">                     Ch 5: 1.2 C, Ch 7: 40.1 ppb (49ppb), CH 8: 0.003 V (0.35 ppm)</t>
  </si>
  <si>
    <t>Wx: Clear skies, light haze, upper level clouds to the S</t>
  </si>
  <si>
    <t>SO2 is not zeroing well.</t>
  </si>
  <si>
    <t>TEI zeroes off @ 3500 ft. --&gt;OW3</t>
  </si>
  <si>
    <t>Brownish haze very evident in the pbl</t>
  </si>
  <si>
    <t>FDK alt. 30.36" Hg</t>
  </si>
  <si>
    <t>Began ascent to 7500 ft.-- OW5</t>
  </si>
  <si>
    <t>Level @ 7500ft.--&gt; OW5</t>
  </si>
  <si>
    <t>TEI zeroes on @ 7500 ft.</t>
  </si>
  <si>
    <t>Status: 56.6%, 826.5 mb, 0.011 V (0.2 ppb), 5.040 V, 1.4 C, 42.2 ppb (51 ppb), 0.004 V</t>
  </si>
  <si>
    <t xml:space="preserve">           (0.41 ppm)</t>
  </si>
  <si>
    <t>TEI zeroes off @ 7500 ft. --&gt; OW3</t>
  </si>
  <si>
    <t>TEI zeroes on @ 7500 ft. --&gt; OW3</t>
  </si>
  <si>
    <t>TEI zeroes off @ 7500 ft.</t>
  </si>
  <si>
    <t>Began spiral descent over OW3 from 7500 ft. --&gt; sfc</t>
  </si>
  <si>
    <t>Current wx: clear skies, light haze below</t>
  </si>
  <si>
    <t>OW3 alt. 30.26"Hg</t>
  </si>
  <si>
    <t xml:space="preserve">Low pass at OW3 Rnwy 28, @ 15 ft. agl, zeroes on in sequence </t>
  </si>
  <si>
    <t>* Nav/ Time fix</t>
  </si>
  <si>
    <t>Ascended to 1500 ft. -&gt; ESN</t>
  </si>
  <si>
    <t>Level at 1500 ft. --&gt; ESN</t>
  </si>
  <si>
    <t>Had to restart metone logging- laptop screen closed</t>
  </si>
  <si>
    <t>Status: 43.6%. 1020.8 mb, 0.061 V (0.2 ppb), 5.039 V, 1.5 C, 33.8 ppb (44ppb),</t>
  </si>
  <si>
    <t xml:space="preserve">            0.006 V (0.34 ppm)</t>
  </si>
  <si>
    <t>TEI zeroes off @ 1500 ft. --&gt; ESN</t>
  </si>
  <si>
    <t>Accidentally stopped metone- restarted it</t>
  </si>
  <si>
    <t>TEI zeroes on @ 1500 ft --&gt; ESN</t>
  </si>
  <si>
    <t>Status: 43.2%, 1020.6 mb, 0.047 V (0.2 ppb), 5.036 V, 1.9 C, 35.9 ppb (43 ppb)</t>
  </si>
  <si>
    <t xml:space="preserve">           0.006 V (0.38 ppm)</t>
  </si>
  <si>
    <t>ESN alt. 30.34" Hg</t>
  </si>
  <si>
    <t>Descended to pattern alt for low pass</t>
  </si>
  <si>
    <t>Low pass over ESN, Rnwy 33, @ 15 ft. agl</t>
  </si>
  <si>
    <t>Began spiral ascent to 7500 ft. over ESN</t>
  </si>
  <si>
    <t>Current wx: clear skies, high clouds to the S, light haze</t>
  </si>
  <si>
    <t>Level @ 7500ft.--&gt; FME</t>
  </si>
  <si>
    <t>TEI zeroes on @ 7500 ft. --&gt; FME</t>
  </si>
  <si>
    <t xml:space="preserve">Status : 56.9%, 831.1 mb, 0.059 V (0.3 ppb), 5.038 V, 1.9 C, 43.8 ppb (52 ppb), </t>
  </si>
  <si>
    <t xml:space="preserve">            0.005 V (0.38 ppm)</t>
  </si>
  <si>
    <t>Laptop is logging again</t>
  </si>
  <si>
    <t>TEI zeroes off @ 7500 ft. --&gt; FME</t>
  </si>
  <si>
    <t>Began spiral descent over FME from 7500 ft. --&gt; sfc</t>
  </si>
  <si>
    <t>Current wx: clear skies, light haze below, high clouds NW --&gt; W</t>
  </si>
  <si>
    <t>Had to increase descent speed to 500 ft./min for safety reasons</t>
  </si>
  <si>
    <t>FME alt 30.33" Hg</t>
  </si>
  <si>
    <t>Low pass over FME, Rnwy 10@ 20 ft.agl, TEI zeroes on</t>
  </si>
  <si>
    <t>Ascended to pattern alt. (~1200 ft.)</t>
  </si>
  <si>
    <t xml:space="preserve">Status: 39.9%, 1029.8 mb, 0.120 V (0.6 ppb), 5.040 V, 4.5 C, 29.9 ppb (39 ppb), </t>
  </si>
  <si>
    <t xml:space="preserve">           0.006 V (0.28 ppm)</t>
  </si>
  <si>
    <t>Killed neph, PSAP, metone</t>
  </si>
  <si>
    <t>Touchdown @ FME Rnwy 10, pumps off in sequence</t>
  </si>
  <si>
    <t>Concluded Rustrak</t>
  </si>
  <si>
    <t>Killed CPC</t>
  </si>
  <si>
    <t>Downloaded data to floppy</t>
  </si>
  <si>
    <t>PSAP 2003031404</t>
  </si>
  <si>
    <t>PSAP</t>
  </si>
  <si>
    <t>3031404.pdb</t>
  </si>
  <si>
    <t>Rustrak</t>
  </si>
  <si>
    <t>3031404.lbd</t>
  </si>
  <si>
    <t>3031404.co7</t>
  </si>
  <si>
    <t>3031404po7</t>
  </si>
  <si>
    <t>3031404.DAT</t>
  </si>
  <si>
    <t>neph</t>
  </si>
  <si>
    <t>3031404 a-e</t>
  </si>
  <si>
    <t>metone</t>
  </si>
  <si>
    <t>3031403.trk</t>
  </si>
  <si>
    <t>&lt;-- has both am and pm flights</t>
  </si>
  <si>
    <t>RAMMPP: University of Maryland Research Aircraft Flights</t>
  </si>
  <si>
    <t>Latest Revision: 06/28/2004</t>
  </si>
  <si>
    <t>Lackson Marufu; Principal Investigator: 301-405-5355(P); 301-314-9482(F); marufu@atmos.umd.edu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</si>
  <si>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</si>
  <si>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</si>
  <si>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RF-04 2003 Winter Study. http://www.meto.umd.edu/~umdair/rammpp01.html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</si>
</sst>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"/>
    <numFmt numFmtId="167" formatCode="0.000"/>
    <numFmt numFmtId="168" formatCode="mm/dd/yy"/>
    <numFmt numFmtId="169" formatCode="0.000000;[Red]0.000000"/>
    <numFmt numFmtId="170" formatCode="m/d"/>
    <numFmt numFmtId="171" formatCode="0;[Red]0"/>
    <numFmt numFmtId="172" formatCode="0.0;[Red]0.0"/>
    <numFmt numFmtId="173" formatCode="0.0000000000000000000000"/>
    <numFmt numFmtId="174" formatCode="[$-409]dddd\,\ mmmm\ dd\,\ yyyy"/>
    <numFmt numFmtId="175" formatCode="mm/dd/yy;@"/>
    <numFmt numFmtId="176" formatCode="[$-409]h:mm:ss\ AM/PM"/>
    <numFmt numFmtId="177" formatCode="h:mm:ss;@"/>
    <numFmt numFmtId="178" formatCode="[$-F400]h:mm:ss\ AM/PM"/>
    <numFmt numFmtId="179" formatCode="0.E+00"/>
  </numFmts>
  <fonts count="31">
    <font>
      <sz val="10"/>
      <name val="Arial"/>
      <family val="0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vertAlign val="superscript"/>
      <sz val="12"/>
      <color indexed="12"/>
      <name val="AGaramond"/>
      <family val="1"/>
    </font>
    <font>
      <vertAlign val="superscript"/>
      <sz val="12"/>
      <color indexed="11"/>
      <name val="Arial"/>
      <family val="2"/>
    </font>
    <font>
      <vertAlign val="superscript"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168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21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1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4" fontId="27" fillId="0" borderId="0" xfId="0" applyNumberFormat="1" applyFont="1" applyAlignment="1">
      <alignment/>
    </xf>
    <xf numFmtId="14" fontId="28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72" fontId="3" fillId="0" borderId="0" xfId="0" applyNumberFormat="1" applyFont="1" applyAlignment="1">
      <alignment horizontal="right"/>
    </xf>
    <xf numFmtId="166" fontId="6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2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166" fontId="30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30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worksheet" Target="worksheets/sheet2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RF-04 03/14
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DATA!$N$7:$N$8</c:f>
              <c:strCache>
                <c:ptCount val="1"/>
                <c:pt idx="0">
                  <c:v>T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DATA!$D$9:$D$967</c:f>
              <c:strCache>
                <c:ptCount val="959"/>
                <c:pt idx="0">
                  <c:v>0.790393531</c:v>
                </c:pt>
                <c:pt idx="1">
                  <c:v>0.790509284</c:v>
                </c:pt>
                <c:pt idx="2">
                  <c:v>0.790624976</c:v>
                </c:pt>
                <c:pt idx="3">
                  <c:v>0.790740728</c:v>
                </c:pt>
                <c:pt idx="4">
                  <c:v>0.790856481</c:v>
                </c:pt>
                <c:pt idx="5">
                  <c:v>0.790972233</c:v>
                </c:pt>
                <c:pt idx="6">
                  <c:v>0.791087985</c:v>
                </c:pt>
                <c:pt idx="7">
                  <c:v>0.791203678</c:v>
                </c:pt>
                <c:pt idx="8">
                  <c:v>0.79131943</c:v>
                </c:pt>
                <c:pt idx="9">
                  <c:v>0.791435182</c:v>
                </c:pt>
                <c:pt idx="10">
                  <c:v>0.791550934</c:v>
                </c:pt>
                <c:pt idx="11">
                  <c:v>0.791666687</c:v>
                </c:pt>
                <c:pt idx="12">
                  <c:v>0.791782379</c:v>
                </c:pt>
                <c:pt idx="13">
                  <c:v>0.791898131</c:v>
                </c:pt>
                <c:pt idx="14">
                  <c:v>0.792013884</c:v>
                </c:pt>
                <c:pt idx="15">
                  <c:v>0.792129636</c:v>
                </c:pt>
                <c:pt idx="16">
                  <c:v>0.792245388</c:v>
                </c:pt>
                <c:pt idx="17">
                  <c:v>0.79236114</c:v>
                </c:pt>
                <c:pt idx="18">
                  <c:v>0.792476833</c:v>
                </c:pt>
                <c:pt idx="19">
                  <c:v>0.792592585</c:v>
                </c:pt>
                <c:pt idx="20">
                  <c:v>0.792708337</c:v>
                </c:pt>
                <c:pt idx="21">
                  <c:v>0.79282409</c:v>
                </c:pt>
                <c:pt idx="22">
                  <c:v>0.792939842</c:v>
                </c:pt>
                <c:pt idx="23">
                  <c:v>0.793055534</c:v>
                </c:pt>
                <c:pt idx="24">
                  <c:v>0.793171287</c:v>
                </c:pt>
                <c:pt idx="25">
                  <c:v>0.793287039</c:v>
                </c:pt>
                <c:pt idx="26">
                  <c:v>0.793402791</c:v>
                </c:pt>
                <c:pt idx="27">
                  <c:v>0.793518543</c:v>
                </c:pt>
                <c:pt idx="28">
                  <c:v>0.793634236</c:v>
                </c:pt>
                <c:pt idx="29">
                  <c:v>0.793749988</c:v>
                </c:pt>
                <c:pt idx="30">
                  <c:v>0.79386574</c:v>
                </c:pt>
                <c:pt idx="31">
                  <c:v>0.793981493</c:v>
                </c:pt>
                <c:pt idx="32">
                  <c:v>0.794097245</c:v>
                </c:pt>
                <c:pt idx="33">
                  <c:v>0.794212937</c:v>
                </c:pt>
                <c:pt idx="34">
                  <c:v>0.79432869</c:v>
                </c:pt>
                <c:pt idx="35">
                  <c:v>0.794444442</c:v>
                </c:pt>
                <c:pt idx="36">
                  <c:v>0.794560194</c:v>
                </c:pt>
                <c:pt idx="37">
                  <c:v>0.794675946</c:v>
                </c:pt>
                <c:pt idx="38">
                  <c:v>0.794791639</c:v>
                </c:pt>
                <c:pt idx="39">
                  <c:v>0.794907391</c:v>
                </c:pt>
                <c:pt idx="40">
                  <c:v>0.795023143</c:v>
                </c:pt>
                <c:pt idx="41">
                  <c:v>0.795138896</c:v>
                </c:pt>
                <c:pt idx="42">
                  <c:v>0.795254648</c:v>
                </c:pt>
                <c:pt idx="43">
                  <c:v>0.7953704</c:v>
                </c:pt>
                <c:pt idx="44">
                  <c:v>0.795486093</c:v>
                </c:pt>
                <c:pt idx="45">
                  <c:v>0.795601845</c:v>
                </c:pt>
                <c:pt idx="46">
                  <c:v>0.795717597</c:v>
                </c:pt>
                <c:pt idx="47">
                  <c:v>0.795833349</c:v>
                </c:pt>
                <c:pt idx="48">
                  <c:v>0.795949101</c:v>
                </c:pt>
                <c:pt idx="49">
                  <c:v>0.796064794</c:v>
                </c:pt>
                <c:pt idx="50">
                  <c:v>0.796180546</c:v>
                </c:pt>
                <c:pt idx="51">
                  <c:v>0.796296299</c:v>
                </c:pt>
                <c:pt idx="52">
                  <c:v>0.796412051</c:v>
                </c:pt>
                <c:pt idx="53">
                  <c:v>0.796527803</c:v>
                </c:pt>
                <c:pt idx="54">
                  <c:v>0.796643496</c:v>
                </c:pt>
                <c:pt idx="55">
                  <c:v>0.796759248</c:v>
                </c:pt>
                <c:pt idx="56">
                  <c:v>0.796875</c:v>
                </c:pt>
                <c:pt idx="57">
                  <c:v>0.796990752</c:v>
                </c:pt>
                <c:pt idx="58">
                  <c:v>0.797106504</c:v>
                </c:pt>
                <c:pt idx="59">
                  <c:v>0.797222197</c:v>
                </c:pt>
                <c:pt idx="60">
                  <c:v>0.797337949</c:v>
                </c:pt>
                <c:pt idx="61">
                  <c:v>0.797453701</c:v>
                </c:pt>
                <c:pt idx="62">
                  <c:v>0.797569454</c:v>
                </c:pt>
                <c:pt idx="63">
                  <c:v>0.797685206</c:v>
                </c:pt>
                <c:pt idx="64">
                  <c:v>0.797800899</c:v>
                </c:pt>
                <c:pt idx="65">
                  <c:v>0.797916651</c:v>
                </c:pt>
                <c:pt idx="66">
                  <c:v>0.798032403</c:v>
                </c:pt>
                <c:pt idx="67">
                  <c:v>0.798148155</c:v>
                </c:pt>
                <c:pt idx="68">
                  <c:v>0.798263907</c:v>
                </c:pt>
                <c:pt idx="69">
                  <c:v>0.7983796</c:v>
                </c:pt>
                <c:pt idx="70">
                  <c:v>0.798495352</c:v>
                </c:pt>
                <c:pt idx="71">
                  <c:v>0.798611104</c:v>
                </c:pt>
                <c:pt idx="72">
                  <c:v>0.798726857</c:v>
                </c:pt>
                <c:pt idx="73">
                  <c:v>0.798842609</c:v>
                </c:pt>
                <c:pt idx="74">
                  <c:v>0.798958361</c:v>
                </c:pt>
                <c:pt idx="75">
                  <c:v>0.799074054</c:v>
                </c:pt>
                <c:pt idx="76">
                  <c:v>0.799189806</c:v>
                </c:pt>
                <c:pt idx="77">
                  <c:v>0.799305558</c:v>
                </c:pt>
                <c:pt idx="78">
                  <c:v>0.79942131</c:v>
                </c:pt>
                <c:pt idx="79">
                  <c:v>0.799537063</c:v>
                </c:pt>
                <c:pt idx="80">
                  <c:v>0.799652755</c:v>
                </c:pt>
                <c:pt idx="81">
                  <c:v>0.799768507</c:v>
                </c:pt>
                <c:pt idx="82">
                  <c:v>0.79988426</c:v>
                </c:pt>
                <c:pt idx="83">
                  <c:v>0.800000012</c:v>
                </c:pt>
                <c:pt idx="84">
                  <c:v>0.800115764</c:v>
                </c:pt>
                <c:pt idx="85">
                  <c:v>0.800231457</c:v>
                </c:pt>
                <c:pt idx="86">
                  <c:v>0.800347209</c:v>
                </c:pt>
                <c:pt idx="87">
                  <c:v>0.800462961</c:v>
                </c:pt>
                <c:pt idx="88">
                  <c:v>0.800578713</c:v>
                </c:pt>
                <c:pt idx="89">
                  <c:v>0.800694466</c:v>
                </c:pt>
                <c:pt idx="90">
                  <c:v>0.800810158</c:v>
                </c:pt>
                <c:pt idx="91">
                  <c:v>0.80092591</c:v>
                </c:pt>
                <c:pt idx="92">
                  <c:v>0.801041663</c:v>
                </c:pt>
                <c:pt idx="93">
                  <c:v>0.801157415</c:v>
                </c:pt>
                <c:pt idx="94">
                  <c:v>0.801273167</c:v>
                </c:pt>
                <c:pt idx="95">
                  <c:v>0.80138886</c:v>
                </c:pt>
                <c:pt idx="96">
                  <c:v>0.801504612</c:v>
                </c:pt>
                <c:pt idx="97">
                  <c:v>0.801620364</c:v>
                </c:pt>
                <c:pt idx="98">
                  <c:v>0.801736116</c:v>
                </c:pt>
                <c:pt idx="99">
                  <c:v>0.801851869</c:v>
                </c:pt>
                <c:pt idx="100">
                  <c:v>0.801967621</c:v>
                </c:pt>
                <c:pt idx="101">
                  <c:v>0.802083313</c:v>
                </c:pt>
                <c:pt idx="102">
                  <c:v>0.802199066</c:v>
                </c:pt>
                <c:pt idx="103">
                  <c:v>0.802314818</c:v>
                </c:pt>
                <c:pt idx="104">
                  <c:v>0.80243057</c:v>
                </c:pt>
                <c:pt idx="105">
                  <c:v>0.802546322</c:v>
                </c:pt>
                <c:pt idx="106">
                  <c:v>0.802662015</c:v>
                </c:pt>
                <c:pt idx="107">
                  <c:v>0.802777767</c:v>
                </c:pt>
                <c:pt idx="108">
                  <c:v>0.802893519</c:v>
                </c:pt>
                <c:pt idx="109">
                  <c:v>0.803009272</c:v>
                </c:pt>
                <c:pt idx="110">
                  <c:v>0.803125024</c:v>
                </c:pt>
                <c:pt idx="111">
                  <c:v>0.803240716</c:v>
                </c:pt>
                <c:pt idx="112">
                  <c:v>0.803356469</c:v>
                </c:pt>
                <c:pt idx="113">
                  <c:v>0.803472221</c:v>
                </c:pt>
                <c:pt idx="114">
                  <c:v>0.803587973</c:v>
                </c:pt>
                <c:pt idx="115">
                  <c:v>0.803703725</c:v>
                </c:pt>
                <c:pt idx="116">
                  <c:v>0.803819418</c:v>
                </c:pt>
                <c:pt idx="117">
                  <c:v>0.80393517</c:v>
                </c:pt>
                <c:pt idx="118">
                  <c:v>0.804050922</c:v>
                </c:pt>
                <c:pt idx="119">
                  <c:v>0.804166675</c:v>
                </c:pt>
                <c:pt idx="120">
                  <c:v>0.804282427</c:v>
                </c:pt>
                <c:pt idx="121">
                  <c:v>0.804398119</c:v>
                </c:pt>
                <c:pt idx="122">
                  <c:v>0.804513872</c:v>
                </c:pt>
                <c:pt idx="123">
                  <c:v>0.804629624</c:v>
                </c:pt>
                <c:pt idx="124">
                  <c:v>0.804745376</c:v>
                </c:pt>
                <c:pt idx="125">
                  <c:v>0.804861128</c:v>
                </c:pt>
                <c:pt idx="126">
                  <c:v>0.804976881</c:v>
                </c:pt>
                <c:pt idx="127">
                  <c:v>0.805092573</c:v>
                </c:pt>
                <c:pt idx="128">
                  <c:v>0.805208325</c:v>
                </c:pt>
                <c:pt idx="129">
                  <c:v>0.805324078</c:v>
                </c:pt>
                <c:pt idx="130">
                  <c:v>0.80543983</c:v>
                </c:pt>
                <c:pt idx="131">
                  <c:v>0.805555582</c:v>
                </c:pt>
                <c:pt idx="132">
                  <c:v>0.805671275</c:v>
                </c:pt>
                <c:pt idx="133">
                  <c:v>0.805787027</c:v>
                </c:pt>
                <c:pt idx="134">
                  <c:v>0.805902779</c:v>
                </c:pt>
                <c:pt idx="135">
                  <c:v>0.806018531</c:v>
                </c:pt>
                <c:pt idx="136">
                  <c:v>0.806134284</c:v>
                </c:pt>
                <c:pt idx="137">
                  <c:v>0.806249976</c:v>
                </c:pt>
                <c:pt idx="138">
                  <c:v>0.806365728</c:v>
                </c:pt>
                <c:pt idx="139">
                  <c:v>0.806481481</c:v>
                </c:pt>
                <c:pt idx="140">
                  <c:v>0.806597233</c:v>
                </c:pt>
                <c:pt idx="141">
                  <c:v>0.806712985</c:v>
                </c:pt>
                <c:pt idx="142">
                  <c:v>0.806828678</c:v>
                </c:pt>
                <c:pt idx="143">
                  <c:v>0.80694443</c:v>
                </c:pt>
                <c:pt idx="144">
                  <c:v>0.807060182</c:v>
                </c:pt>
                <c:pt idx="145">
                  <c:v>0.807175934</c:v>
                </c:pt>
                <c:pt idx="146">
                  <c:v>0.807291687</c:v>
                </c:pt>
                <c:pt idx="147">
                  <c:v>0.807407379</c:v>
                </c:pt>
                <c:pt idx="148">
                  <c:v>0.807523131</c:v>
                </c:pt>
                <c:pt idx="149">
                  <c:v>0.807638884</c:v>
                </c:pt>
                <c:pt idx="150">
                  <c:v>0.807754636</c:v>
                </c:pt>
                <c:pt idx="151">
                  <c:v>0.807870388</c:v>
                </c:pt>
                <c:pt idx="152">
                  <c:v>0.80798614</c:v>
                </c:pt>
                <c:pt idx="153">
                  <c:v>0.808101833</c:v>
                </c:pt>
                <c:pt idx="154">
                  <c:v>0.808217585</c:v>
                </c:pt>
                <c:pt idx="155">
                  <c:v>0.808333337</c:v>
                </c:pt>
                <c:pt idx="156">
                  <c:v>0.80844909</c:v>
                </c:pt>
                <c:pt idx="157">
                  <c:v>0.808564842</c:v>
                </c:pt>
                <c:pt idx="158">
                  <c:v>0.808680534</c:v>
                </c:pt>
                <c:pt idx="159">
                  <c:v>0.808796287</c:v>
                </c:pt>
                <c:pt idx="160">
                  <c:v>0.808912039</c:v>
                </c:pt>
                <c:pt idx="161">
                  <c:v>0.809027791</c:v>
                </c:pt>
                <c:pt idx="162">
                  <c:v>0.809143543</c:v>
                </c:pt>
                <c:pt idx="163">
                  <c:v>0.809259236</c:v>
                </c:pt>
                <c:pt idx="164">
                  <c:v>0.809374988</c:v>
                </c:pt>
                <c:pt idx="165">
                  <c:v>0.80949074</c:v>
                </c:pt>
                <c:pt idx="166">
                  <c:v>0.809606493</c:v>
                </c:pt>
                <c:pt idx="167">
                  <c:v>0.809722245</c:v>
                </c:pt>
                <c:pt idx="168">
                  <c:v>0.809837937</c:v>
                </c:pt>
                <c:pt idx="169">
                  <c:v>0.80995369</c:v>
                </c:pt>
                <c:pt idx="170">
                  <c:v>0.810069442</c:v>
                </c:pt>
                <c:pt idx="171">
                  <c:v>0.810185194</c:v>
                </c:pt>
                <c:pt idx="172">
                  <c:v>0.810300946</c:v>
                </c:pt>
                <c:pt idx="173">
                  <c:v>0.810416639</c:v>
                </c:pt>
                <c:pt idx="174">
                  <c:v>0.810532391</c:v>
                </c:pt>
                <c:pt idx="175">
                  <c:v>0.810648143</c:v>
                </c:pt>
                <c:pt idx="176">
                  <c:v>0.810763896</c:v>
                </c:pt>
                <c:pt idx="177">
                  <c:v>0.810879648</c:v>
                </c:pt>
                <c:pt idx="178">
                  <c:v>0.8109954</c:v>
                </c:pt>
                <c:pt idx="179">
                  <c:v>0.811111093</c:v>
                </c:pt>
                <c:pt idx="180">
                  <c:v>0.811226845</c:v>
                </c:pt>
                <c:pt idx="181">
                  <c:v>0.811342597</c:v>
                </c:pt>
                <c:pt idx="182">
                  <c:v>0.811458349</c:v>
                </c:pt>
                <c:pt idx="183">
                  <c:v>0.811574101</c:v>
                </c:pt>
                <c:pt idx="184">
                  <c:v>0.811689794</c:v>
                </c:pt>
                <c:pt idx="185">
                  <c:v>0.811805546</c:v>
                </c:pt>
                <c:pt idx="186">
                  <c:v>0.811921299</c:v>
                </c:pt>
                <c:pt idx="187">
                  <c:v>0.812037051</c:v>
                </c:pt>
                <c:pt idx="188">
                  <c:v>0.812152803</c:v>
                </c:pt>
                <c:pt idx="189">
                  <c:v>0.812268496</c:v>
                </c:pt>
                <c:pt idx="190">
                  <c:v>0.812384248</c:v>
                </c:pt>
                <c:pt idx="191">
                  <c:v>0.8125</c:v>
                </c:pt>
                <c:pt idx="192">
                  <c:v>0.812615752</c:v>
                </c:pt>
                <c:pt idx="193">
                  <c:v>0.812731504</c:v>
                </c:pt>
                <c:pt idx="194">
                  <c:v>0.812847197</c:v>
                </c:pt>
                <c:pt idx="195">
                  <c:v>0.812962949</c:v>
                </c:pt>
                <c:pt idx="196">
                  <c:v>0.813078701</c:v>
                </c:pt>
                <c:pt idx="197">
                  <c:v>0.813194454</c:v>
                </c:pt>
                <c:pt idx="198">
                  <c:v>0.813310206</c:v>
                </c:pt>
                <c:pt idx="199">
                  <c:v>0.813425899</c:v>
                </c:pt>
                <c:pt idx="200">
                  <c:v>0.813541651</c:v>
                </c:pt>
                <c:pt idx="201">
                  <c:v>0.813657403</c:v>
                </c:pt>
                <c:pt idx="202">
                  <c:v>0.813773155</c:v>
                </c:pt>
                <c:pt idx="203">
                  <c:v>0.813888907</c:v>
                </c:pt>
                <c:pt idx="204">
                  <c:v>0.8140046</c:v>
                </c:pt>
                <c:pt idx="205">
                  <c:v>0.814120352</c:v>
                </c:pt>
                <c:pt idx="206">
                  <c:v>0.814236104</c:v>
                </c:pt>
                <c:pt idx="207">
                  <c:v>0.814351857</c:v>
                </c:pt>
                <c:pt idx="208">
                  <c:v>0.814467609</c:v>
                </c:pt>
                <c:pt idx="209">
                  <c:v>0.814583361</c:v>
                </c:pt>
                <c:pt idx="210">
                  <c:v>0.814699054</c:v>
                </c:pt>
                <c:pt idx="211">
                  <c:v>0.814814806</c:v>
                </c:pt>
                <c:pt idx="212">
                  <c:v>0.814930558</c:v>
                </c:pt>
                <c:pt idx="213">
                  <c:v>0.81504631</c:v>
                </c:pt>
                <c:pt idx="214">
                  <c:v>0.815162063</c:v>
                </c:pt>
                <c:pt idx="215">
                  <c:v>0.815277755</c:v>
                </c:pt>
                <c:pt idx="216">
                  <c:v>0.815393507</c:v>
                </c:pt>
                <c:pt idx="217">
                  <c:v>0.81550926</c:v>
                </c:pt>
                <c:pt idx="218">
                  <c:v>0.815625012</c:v>
                </c:pt>
                <c:pt idx="219">
                  <c:v>0.815740764</c:v>
                </c:pt>
                <c:pt idx="220">
                  <c:v>0.815856457</c:v>
                </c:pt>
                <c:pt idx="221">
                  <c:v>0.815972209</c:v>
                </c:pt>
                <c:pt idx="222">
                  <c:v>0.816087961</c:v>
                </c:pt>
                <c:pt idx="223">
                  <c:v>0.816203713</c:v>
                </c:pt>
                <c:pt idx="224">
                  <c:v>0.816319466</c:v>
                </c:pt>
                <c:pt idx="225">
                  <c:v>0.816435158</c:v>
                </c:pt>
                <c:pt idx="226">
                  <c:v>0.81655091</c:v>
                </c:pt>
                <c:pt idx="227">
                  <c:v>0.816666663</c:v>
                </c:pt>
                <c:pt idx="228">
                  <c:v>0.816782415</c:v>
                </c:pt>
                <c:pt idx="229">
                  <c:v>0.816898167</c:v>
                </c:pt>
                <c:pt idx="230">
                  <c:v>0.81701386</c:v>
                </c:pt>
                <c:pt idx="231">
                  <c:v>0.817129612</c:v>
                </c:pt>
                <c:pt idx="232">
                  <c:v>0.817245364</c:v>
                </c:pt>
                <c:pt idx="233">
                  <c:v>0.817361116</c:v>
                </c:pt>
                <c:pt idx="234">
                  <c:v>0.817476869</c:v>
                </c:pt>
                <c:pt idx="235">
                  <c:v>0.817592621</c:v>
                </c:pt>
                <c:pt idx="236">
                  <c:v>0.817708313</c:v>
                </c:pt>
                <c:pt idx="237">
                  <c:v>0.817824066</c:v>
                </c:pt>
                <c:pt idx="238">
                  <c:v>0.817939818</c:v>
                </c:pt>
                <c:pt idx="239">
                  <c:v>0.81805557</c:v>
                </c:pt>
                <c:pt idx="240">
                  <c:v>0.818171322</c:v>
                </c:pt>
                <c:pt idx="241">
                  <c:v>0.818287015</c:v>
                </c:pt>
                <c:pt idx="242">
                  <c:v>0.818402767</c:v>
                </c:pt>
                <c:pt idx="243">
                  <c:v>0.818518519</c:v>
                </c:pt>
                <c:pt idx="244">
                  <c:v>0.818634272</c:v>
                </c:pt>
                <c:pt idx="245">
                  <c:v>0.818750024</c:v>
                </c:pt>
                <c:pt idx="246">
                  <c:v>0.818865716</c:v>
                </c:pt>
                <c:pt idx="247">
                  <c:v>0.818981469</c:v>
                </c:pt>
                <c:pt idx="248">
                  <c:v>0.819097221</c:v>
                </c:pt>
                <c:pt idx="249">
                  <c:v>0.819212973</c:v>
                </c:pt>
                <c:pt idx="250">
                  <c:v>0.819328725</c:v>
                </c:pt>
                <c:pt idx="251">
                  <c:v>0.819444418</c:v>
                </c:pt>
                <c:pt idx="252">
                  <c:v>0.81956017</c:v>
                </c:pt>
                <c:pt idx="253">
                  <c:v>0.819675922</c:v>
                </c:pt>
                <c:pt idx="254">
                  <c:v>0.819791675</c:v>
                </c:pt>
                <c:pt idx="255">
                  <c:v>0.819907427</c:v>
                </c:pt>
                <c:pt idx="256">
                  <c:v>0.820023119</c:v>
                </c:pt>
                <c:pt idx="257">
                  <c:v>0.820138872</c:v>
                </c:pt>
                <c:pt idx="258">
                  <c:v>0.820254624</c:v>
                </c:pt>
                <c:pt idx="259">
                  <c:v>0.820370376</c:v>
                </c:pt>
                <c:pt idx="260">
                  <c:v>0.820486128</c:v>
                </c:pt>
                <c:pt idx="261">
                  <c:v>0.820601881</c:v>
                </c:pt>
                <c:pt idx="262">
                  <c:v>0.820717573</c:v>
                </c:pt>
                <c:pt idx="263">
                  <c:v>0.820833325</c:v>
                </c:pt>
                <c:pt idx="264">
                  <c:v>0.820949078</c:v>
                </c:pt>
                <c:pt idx="265">
                  <c:v>0.82106483</c:v>
                </c:pt>
                <c:pt idx="266">
                  <c:v>0.821180582</c:v>
                </c:pt>
                <c:pt idx="267">
                  <c:v>0.821296275</c:v>
                </c:pt>
                <c:pt idx="268">
                  <c:v>0.821412027</c:v>
                </c:pt>
                <c:pt idx="269">
                  <c:v>0.821527779</c:v>
                </c:pt>
                <c:pt idx="270">
                  <c:v>0.821643531</c:v>
                </c:pt>
                <c:pt idx="271">
                  <c:v>0.821759284</c:v>
                </c:pt>
                <c:pt idx="272">
                  <c:v>0.821874976</c:v>
                </c:pt>
                <c:pt idx="273">
                  <c:v>0.821990728</c:v>
                </c:pt>
                <c:pt idx="274">
                  <c:v>0.822106481</c:v>
                </c:pt>
                <c:pt idx="275">
                  <c:v>0.822222233</c:v>
                </c:pt>
                <c:pt idx="276">
                  <c:v>0.822337985</c:v>
                </c:pt>
                <c:pt idx="277">
                  <c:v>0.822453678</c:v>
                </c:pt>
                <c:pt idx="278">
                  <c:v>0.82256943</c:v>
                </c:pt>
                <c:pt idx="279">
                  <c:v>0.822685182</c:v>
                </c:pt>
                <c:pt idx="280">
                  <c:v>0.822800934</c:v>
                </c:pt>
                <c:pt idx="281">
                  <c:v>0.822916687</c:v>
                </c:pt>
                <c:pt idx="282">
                  <c:v>0.823032379</c:v>
                </c:pt>
                <c:pt idx="283">
                  <c:v>0.823148131</c:v>
                </c:pt>
                <c:pt idx="284">
                  <c:v>0.823263884</c:v>
                </c:pt>
                <c:pt idx="285">
                  <c:v>0.823379636</c:v>
                </c:pt>
                <c:pt idx="286">
                  <c:v>0.823495388</c:v>
                </c:pt>
                <c:pt idx="287">
                  <c:v>0.82361114</c:v>
                </c:pt>
                <c:pt idx="288">
                  <c:v>0.823726833</c:v>
                </c:pt>
                <c:pt idx="289">
                  <c:v>0.823842585</c:v>
                </c:pt>
                <c:pt idx="290">
                  <c:v>0.823958337</c:v>
                </c:pt>
                <c:pt idx="291">
                  <c:v>0.82407409</c:v>
                </c:pt>
                <c:pt idx="292">
                  <c:v>0.824189842</c:v>
                </c:pt>
                <c:pt idx="293">
                  <c:v>0.824305534</c:v>
                </c:pt>
                <c:pt idx="294">
                  <c:v>0.824421287</c:v>
                </c:pt>
                <c:pt idx="295">
                  <c:v>0.824537039</c:v>
                </c:pt>
                <c:pt idx="296">
                  <c:v>0.824652791</c:v>
                </c:pt>
                <c:pt idx="297">
                  <c:v>0.824768543</c:v>
                </c:pt>
                <c:pt idx="298">
                  <c:v>0.824884236</c:v>
                </c:pt>
                <c:pt idx="299">
                  <c:v>0.824999988</c:v>
                </c:pt>
                <c:pt idx="300">
                  <c:v>0.82511574</c:v>
                </c:pt>
                <c:pt idx="301">
                  <c:v>0.825231493</c:v>
                </c:pt>
                <c:pt idx="302">
                  <c:v>0.825347245</c:v>
                </c:pt>
                <c:pt idx="303">
                  <c:v>0.825462937</c:v>
                </c:pt>
                <c:pt idx="304">
                  <c:v>0.82557869</c:v>
                </c:pt>
                <c:pt idx="305">
                  <c:v>0.825694442</c:v>
                </c:pt>
                <c:pt idx="306">
                  <c:v>0.825810194</c:v>
                </c:pt>
                <c:pt idx="307">
                  <c:v>0.825925946</c:v>
                </c:pt>
                <c:pt idx="308">
                  <c:v>0.826041639</c:v>
                </c:pt>
                <c:pt idx="309">
                  <c:v>0.826157391</c:v>
                </c:pt>
                <c:pt idx="310">
                  <c:v>0.826273143</c:v>
                </c:pt>
                <c:pt idx="311">
                  <c:v>0.826388896</c:v>
                </c:pt>
                <c:pt idx="312">
                  <c:v>0.826504648</c:v>
                </c:pt>
                <c:pt idx="313">
                  <c:v>0.8266204</c:v>
                </c:pt>
                <c:pt idx="314">
                  <c:v>0.826736093</c:v>
                </c:pt>
                <c:pt idx="315">
                  <c:v>0.826851845</c:v>
                </c:pt>
                <c:pt idx="316">
                  <c:v>0.826967597</c:v>
                </c:pt>
                <c:pt idx="317">
                  <c:v>0.827083349</c:v>
                </c:pt>
                <c:pt idx="318">
                  <c:v>0.827199101</c:v>
                </c:pt>
                <c:pt idx="319">
                  <c:v>0.827314794</c:v>
                </c:pt>
                <c:pt idx="320">
                  <c:v>0.827430546</c:v>
                </c:pt>
                <c:pt idx="321">
                  <c:v>0.827546299</c:v>
                </c:pt>
                <c:pt idx="322">
                  <c:v>0.827662051</c:v>
                </c:pt>
                <c:pt idx="323">
                  <c:v>0.827777803</c:v>
                </c:pt>
                <c:pt idx="324">
                  <c:v>0.827893496</c:v>
                </c:pt>
                <c:pt idx="325">
                  <c:v>0.828009248</c:v>
                </c:pt>
                <c:pt idx="326">
                  <c:v>0.828125</c:v>
                </c:pt>
                <c:pt idx="327">
                  <c:v>0.828240752</c:v>
                </c:pt>
                <c:pt idx="328">
                  <c:v>0.828356504</c:v>
                </c:pt>
                <c:pt idx="329">
                  <c:v>0.828472197</c:v>
                </c:pt>
                <c:pt idx="330">
                  <c:v>0.828587949</c:v>
                </c:pt>
                <c:pt idx="331">
                  <c:v>0.828703701</c:v>
                </c:pt>
                <c:pt idx="332">
                  <c:v>0.828819454</c:v>
                </c:pt>
                <c:pt idx="333">
                  <c:v>0.828935206</c:v>
                </c:pt>
                <c:pt idx="334">
                  <c:v>0.829050899</c:v>
                </c:pt>
                <c:pt idx="335">
                  <c:v>0.829166651</c:v>
                </c:pt>
                <c:pt idx="336">
                  <c:v>0.829282403</c:v>
                </c:pt>
                <c:pt idx="337">
                  <c:v>0.829398155</c:v>
                </c:pt>
                <c:pt idx="338">
                  <c:v>0.829513907</c:v>
                </c:pt>
                <c:pt idx="339">
                  <c:v>0.8296296</c:v>
                </c:pt>
                <c:pt idx="340">
                  <c:v>0.829745352</c:v>
                </c:pt>
                <c:pt idx="341">
                  <c:v>0.829861104</c:v>
                </c:pt>
                <c:pt idx="342">
                  <c:v>0.829976857</c:v>
                </c:pt>
                <c:pt idx="343">
                  <c:v>0.830092609</c:v>
                </c:pt>
                <c:pt idx="344">
                  <c:v>0.830208361</c:v>
                </c:pt>
                <c:pt idx="345">
                  <c:v>0.830324054</c:v>
                </c:pt>
                <c:pt idx="346">
                  <c:v>0.830439806</c:v>
                </c:pt>
                <c:pt idx="347">
                  <c:v>0.830555558</c:v>
                </c:pt>
                <c:pt idx="348">
                  <c:v>0.83067131</c:v>
                </c:pt>
                <c:pt idx="349">
                  <c:v>0.830787063</c:v>
                </c:pt>
                <c:pt idx="350">
                  <c:v>0.830902755</c:v>
                </c:pt>
                <c:pt idx="351">
                  <c:v>0.831018507</c:v>
                </c:pt>
                <c:pt idx="352">
                  <c:v>0.83113426</c:v>
                </c:pt>
                <c:pt idx="353">
                  <c:v>0.831250012</c:v>
                </c:pt>
                <c:pt idx="354">
                  <c:v>0.831365764</c:v>
                </c:pt>
                <c:pt idx="355">
                  <c:v>0.831481457</c:v>
                </c:pt>
                <c:pt idx="356">
                  <c:v>0.831597209</c:v>
                </c:pt>
                <c:pt idx="357">
                  <c:v>0.831712961</c:v>
                </c:pt>
                <c:pt idx="358">
                  <c:v>0.831828713</c:v>
                </c:pt>
                <c:pt idx="359">
                  <c:v>0.831944466</c:v>
                </c:pt>
                <c:pt idx="360">
                  <c:v>0.832060158</c:v>
                </c:pt>
                <c:pt idx="361">
                  <c:v>0.83217591</c:v>
                </c:pt>
                <c:pt idx="362">
                  <c:v>0.832291663</c:v>
                </c:pt>
                <c:pt idx="363">
                  <c:v>0.832407415</c:v>
                </c:pt>
                <c:pt idx="364">
                  <c:v>0.832523167</c:v>
                </c:pt>
                <c:pt idx="365">
                  <c:v>0.83263886</c:v>
                </c:pt>
                <c:pt idx="366">
                  <c:v>0.832754612</c:v>
                </c:pt>
                <c:pt idx="367">
                  <c:v>0.832870364</c:v>
                </c:pt>
                <c:pt idx="368">
                  <c:v>0.832986116</c:v>
                </c:pt>
                <c:pt idx="369">
                  <c:v>0.833101869</c:v>
                </c:pt>
                <c:pt idx="370">
                  <c:v>0.833217621</c:v>
                </c:pt>
                <c:pt idx="371">
                  <c:v>0.833333313</c:v>
                </c:pt>
                <c:pt idx="372">
                  <c:v>0.833449066</c:v>
                </c:pt>
                <c:pt idx="373">
                  <c:v>0.833564818</c:v>
                </c:pt>
                <c:pt idx="374">
                  <c:v>0.83368057</c:v>
                </c:pt>
                <c:pt idx="375">
                  <c:v>0.833796322</c:v>
                </c:pt>
                <c:pt idx="376">
                  <c:v>0.833912015</c:v>
                </c:pt>
                <c:pt idx="377">
                  <c:v>0.834027767</c:v>
                </c:pt>
                <c:pt idx="378">
                  <c:v>0.834143519</c:v>
                </c:pt>
                <c:pt idx="379">
                  <c:v>0.834259272</c:v>
                </c:pt>
                <c:pt idx="380">
                  <c:v>0.834375024</c:v>
                </c:pt>
                <c:pt idx="381">
                  <c:v>0.834490716</c:v>
                </c:pt>
                <c:pt idx="382">
                  <c:v>0.834606469</c:v>
                </c:pt>
                <c:pt idx="383">
                  <c:v>0.834722221</c:v>
                </c:pt>
                <c:pt idx="384">
                  <c:v>0.834837973</c:v>
                </c:pt>
                <c:pt idx="385">
                  <c:v>0.834953725</c:v>
                </c:pt>
                <c:pt idx="386">
                  <c:v>0.835069418</c:v>
                </c:pt>
                <c:pt idx="387">
                  <c:v>0.83518517</c:v>
                </c:pt>
                <c:pt idx="388">
                  <c:v>0.835300922</c:v>
                </c:pt>
                <c:pt idx="389">
                  <c:v>0.835416675</c:v>
                </c:pt>
                <c:pt idx="390">
                  <c:v>0.835532427</c:v>
                </c:pt>
                <c:pt idx="391">
                  <c:v>0.835648119</c:v>
                </c:pt>
                <c:pt idx="392">
                  <c:v>0.835763872</c:v>
                </c:pt>
                <c:pt idx="393">
                  <c:v>0.835879624</c:v>
                </c:pt>
                <c:pt idx="394">
                  <c:v>0.835995376</c:v>
                </c:pt>
                <c:pt idx="395">
                  <c:v>0.836111128</c:v>
                </c:pt>
                <c:pt idx="396">
                  <c:v>0.836226881</c:v>
                </c:pt>
                <c:pt idx="397">
                  <c:v>0.836342573</c:v>
                </c:pt>
                <c:pt idx="398">
                  <c:v>0.836458325</c:v>
                </c:pt>
                <c:pt idx="399">
                  <c:v>0.836574078</c:v>
                </c:pt>
                <c:pt idx="400">
                  <c:v>0.83668983</c:v>
                </c:pt>
                <c:pt idx="401">
                  <c:v>0.836805582</c:v>
                </c:pt>
                <c:pt idx="402">
                  <c:v>0.836921275</c:v>
                </c:pt>
                <c:pt idx="403">
                  <c:v>0.837037027</c:v>
                </c:pt>
                <c:pt idx="404">
                  <c:v>0.837152779</c:v>
                </c:pt>
                <c:pt idx="405">
                  <c:v>0.837268531</c:v>
                </c:pt>
                <c:pt idx="406">
                  <c:v>0.837384284</c:v>
                </c:pt>
                <c:pt idx="407">
                  <c:v>0.837499976</c:v>
                </c:pt>
                <c:pt idx="408">
                  <c:v>0.837615728</c:v>
                </c:pt>
                <c:pt idx="409">
                  <c:v>0.837731481</c:v>
                </c:pt>
                <c:pt idx="410">
                  <c:v>0.837847233</c:v>
                </c:pt>
                <c:pt idx="411">
                  <c:v>0.837962985</c:v>
                </c:pt>
                <c:pt idx="412">
                  <c:v>0.838078678</c:v>
                </c:pt>
                <c:pt idx="413">
                  <c:v>0.83819443</c:v>
                </c:pt>
                <c:pt idx="414">
                  <c:v>0.838310182</c:v>
                </c:pt>
                <c:pt idx="415">
                  <c:v>0.838425934</c:v>
                </c:pt>
                <c:pt idx="416">
                  <c:v>0.838541687</c:v>
                </c:pt>
                <c:pt idx="417">
                  <c:v>0.838657379</c:v>
                </c:pt>
                <c:pt idx="418">
                  <c:v>0.838773131</c:v>
                </c:pt>
                <c:pt idx="419">
                  <c:v>0.838888884</c:v>
                </c:pt>
                <c:pt idx="420">
                  <c:v>0.839004636</c:v>
                </c:pt>
                <c:pt idx="421">
                  <c:v>0.839120388</c:v>
                </c:pt>
                <c:pt idx="422">
                  <c:v>0.83923614</c:v>
                </c:pt>
                <c:pt idx="423">
                  <c:v>0.839351833</c:v>
                </c:pt>
                <c:pt idx="424">
                  <c:v>0.839467585</c:v>
                </c:pt>
                <c:pt idx="425">
                  <c:v>0.839583337</c:v>
                </c:pt>
                <c:pt idx="426">
                  <c:v>0.83969909</c:v>
                </c:pt>
                <c:pt idx="427">
                  <c:v>0.839814842</c:v>
                </c:pt>
                <c:pt idx="428">
                  <c:v>0.839930534</c:v>
                </c:pt>
                <c:pt idx="429">
                  <c:v>0.840046287</c:v>
                </c:pt>
                <c:pt idx="430">
                  <c:v>0.840162039</c:v>
                </c:pt>
                <c:pt idx="431">
                  <c:v>0.840277791</c:v>
                </c:pt>
                <c:pt idx="432">
                  <c:v>0.840393543</c:v>
                </c:pt>
                <c:pt idx="433">
                  <c:v>0.840509236</c:v>
                </c:pt>
                <c:pt idx="434">
                  <c:v>0.840624988</c:v>
                </c:pt>
                <c:pt idx="435">
                  <c:v>0.84074074</c:v>
                </c:pt>
                <c:pt idx="436">
                  <c:v>0.840856493</c:v>
                </c:pt>
                <c:pt idx="437">
                  <c:v>0.840972245</c:v>
                </c:pt>
                <c:pt idx="438">
                  <c:v>0.841087937</c:v>
                </c:pt>
                <c:pt idx="439">
                  <c:v>0.84120369</c:v>
                </c:pt>
                <c:pt idx="440">
                  <c:v>0.841319442</c:v>
                </c:pt>
                <c:pt idx="441">
                  <c:v>0.841435194</c:v>
                </c:pt>
                <c:pt idx="442">
                  <c:v>0.841550946</c:v>
                </c:pt>
                <c:pt idx="443">
                  <c:v>0.841666639</c:v>
                </c:pt>
                <c:pt idx="444">
                  <c:v>0.841782391</c:v>
                </c:pt>
                <c:pt idx="445">
                  <c:v>0.841898143</c:v>
                </c:pt>
                <c:pt idx="446">
                  <c:v>0.842013896</c:v>
                </c:pt>
                <c:pt idx="447">
                  <c:v>0.842129648</c:v>
                </c:pt>
                <c:pt idx="448">
                  <c:v>0.8422454</c:v>
                </c:pt>
                <c:pt idx="449">
                  <c:v>0.842361093</c:v>
                </c:pt>
                <c:pt idx="450">
                  <c:v>0.842476845</c:v>
                </c:pt>
                <c:pt idx="451">
                  <c:v>0.842592597</c:v>
                </c:pt>
                <c:pt idx="452">
                  <c:v>0.842708349</c:v>
                </c:pt>
                <c:pt idx="453">
                  <c:v>0.842824101</c:v>
                </c:pt>
                <c:pt idx="454">
                  <c:v>0.842939794</c:v>
                </c:pt>
                <c:pt idx="455">
                  <c:v>0.843055546</c:v>
                </c:pt>
                <c:pt idx="456">
                  <c:v>0.843171299</c:v>
                </c:pt>
                <c:pt idx="457">
                  <c:v>0.843287051</c:v>
                </c:pt>
                <c:pt idx="458">
                  <c:v>0.843402803</c:v>
                </c:pt>
                <c:pt idx="459">
                  <c:v>0.843518496</c:v>
                </c:pt>
                <c:pt idx="460">
                  <c:v>0.843634248</c:v>
                </c:pt>
                <c:pt idx="461">
                  <c:v>0.84375</c:v>
                </c:pt>
                <c:pt idx="462">
                  <c:v>0.843865752</c:v>
                </c:pt>
                <c:pt idx="463">
                  <c:v>0.843981504</c:v>
                </c:pt>
                <c:pt idx="464">
                  <c:v>0.844097197</c:v>
                </c:pt>
                <c:pt idx="465">
                  <c:v>0.844212949</c:v>
                </c:pt>
                <c:pt idx="466">
                  <c:v>0.844328701</c:v>
                </c:pt>
                <c:pt idx="467">
                  <c:v>0.844444454</c:v>
                </c:pt>
                <c:pt idx="468">
                  <c:v>0.844560206</c:v>
                </c:pt>
                <c:pt idx="469">
                  <c:v>0.844675899</c:v>
                </c:pt>
                <c:pt idx="470">
                  <c:v>0.844791651</c:v>
                </c:pt>
                <c:pt idx="471">
                  <c:v>0.844907403</c:v>
                </c:pt>
                <c:pt idx="472">
                  <c:v>0.845023155</c:v>
                </c:pt>
                <c:pt idx="473">
                  <c:v>0.845138907</c:v>
                </c:pt>
                <c:pt idx="474">
                  <c:v>0.8452546</c:v>
                </c:pt>
                <c:pt idx="475">
                  <c:v>0.845370352</c:v>
                </c:pt>
                <c:pt idx="476">
                  <c:v>0.845486104</c:v>
                </c:pt>
                <c:pt idx="477">
                  <c:v>0.845601857</c:v>
                </c:pt>
                <c:pt idx="478">
                  <c:v>0.845717609</c:v>
                </c:pt>
                <c:pt idx="479">
                  <c:v>0.845833361</c:v>
                </c:pt>
                <c:pt idx="480">
                  <c:v>0.845949054</c:v>
                </c:pt>
                <c:pt idx="481">
                  <c:v>0.846064806</c:v>
                </c:pt>
                <c:pt idx="482">
                  <c:v>0.846180558</c:v>
                </c:pt>
                <c:pt idx="483">
                  <c:v>0.84629631</c:v>
                </c:pt>
                <c:pt idx="484">
                  <c:v>0.846412063</c:v>
                </c:pt>
                <c:pt idx="485">
                  <c:v>0.846527755</c:v>
                </c:pt>
                <c:pt idx="486">
                  <c:v>0.846643507</c:v>
                </c:pt>
                <c:pt idx="487">
                  <c:v>0.84675926</c:v>
                </c:pt>
                <c:pt idx="488">
                  <c:v>0.846875012</c:v>
                </c:pt>
                <c:pt idx="489">
                  <c:v>0.846990764</c:v>
                </c:pt>
                <c:pt idx="490">
                  <c:v>0.847106457</c:v>
                </c:pt>
                <c:pt idx="491">
                  <c:v>0.847222209</c:v>
                </c:pt>
                <c:pt idx="492">
                  <c:v>0.847337961</c:v>
                </c:pt>
                <c:pt idx="493">
                  <c:v>0.847453713</c:v>
                </c:pt>
                <c:pt idx="494">
                  <c:v>0.847569466</c:v>
                </c:pt>
                <c:pt idx="495">
                  <c:v>0.847685158</c:v>
                </c:pt>
                <c:pt idx="496">
                  <c:v>0.84780091</c:v>
                </c:pt>
                <c:pt idx="497">
                  <c:v>0.847916663</c:v>
                </c:pt>
                <c:pt idx="498">
                  <c:v>0.848032415</c:v>
                </c:pt>
                <c:pt idx="499">
                  <c:v>0.848148167</c:v>
                </c:pt>
                <c:pt idx="500">
                  <c:v>0.84826386</c:v>
                </c:pt>
                <c:pt idx="501">
                  <c:v>0.848379612</c:v>
                </c:pt>
                <c:pt idx="502">
                  <c:v>0.848495364</c:v>
                </c:pt>
                <c:pt idx="503">
                  <c:v>0.848611116</c:v>
                </c:pt>
                <c:pt idx="504">
                  <c:v>0.848726869</c:v>
                </c:pt>
                <c:pt idx="505">
                  <c:v>0.848842621</c:v>
                </c:pt>
                <c:pt idx="506">
                  <c:v>0.848958313</c:v>
                </c:pt>
                <c:pt idx="507">
                  <c:v>0.849074066</c:v>
                </c:pt>
                <c:pt idx="508">
                  <c:v>0.849189818</c:v>
                </c:pt>
                <c:pt idx="509">
                  <c:v>0.84930557</c:v>
                </c:pt>
                <c:pt idx="510">
                  <c:v>0.849421322</c:v>
                </c:pt>
                <c:pt idx="511">
                  <c:v>0.849537015</c:v>
                </c:pt>
                <c:pt idx="512">
                  <c:v>0.849652767</c:v>
                </c:pt>
                <c:pt idx="513">
                  <c:v>0.849768519</c:v>
                </c:pt>
                <c:pt idx="514">
                  <c:v>0.849884272</c:v>
                </c:pt>
                <c:pt idx="515">
                  <c:v>0.850000024</c:v>
                </c:pt>
                <c:pt idx="516">
                  <c:v>0.850115716</c:v>
                </c:pt>
                <c:pt idx="517">
                  <c:v>0.850231469</c:v>
                </c:pt>
                <c:pt idx="518">
                  <c:v>0.850347221</c:v>
                </c:pt>
                <c:pt idx="519">
                  <c:v>0.850462973</c:v>
                </c:pt>
                <c:pt idx="520">
                  <c:v>0.850578725</c:v>
                </c:pt>
                <c:pt idx="521">
                  <c:v>0.850694418</c:v>
                </c:pt>
                <c:pt idx="522">
                  <c:v>0.85081017</c:v>
                </c:pt>
                <c:pt idx="523">
                  <c:v>0.850925922</c:v>
                </c:pt>
                <c:pt idx="524">
                  <c:v>0.851041675</c:v>
                </c:pt>
                <c:pt idx="525">
                  <c:v>0.851157427</c:v>
                </c:pt>
                <c:pt idx="526">
                  <c:v>0.851273119</c:v>
                </c:pt>
                <c:pt idx="527">
                  <c:v>0.851388872</c:v>
                </c:pt>
                <c:pt idx="528">
                  <c:v>0.851504624</c:v>
                </c:pt>
                <c:pt idx="529">
                  <c:v>0.851620376</c:v>
                </c:pt>
                <c:pt idx="530">
                  <c:v>0.851736128</c:v>
                </c:pt>
                <c:pt idx="531">
                  <c:v>0.851851881</c:v>
                </c:pt>
                <c:pt idx="532">
                  <c:v>0.851967573</c:v>
                </c:pt>
                <c:pt idx="533">
                  <c:v>0.852083325</c:v>
                </c:pt>
                <c:pt idx="534">
                  <c:v>0.852199078</c:v>
                </c:pt>
                <c:pt idx="535">
                  <c:v>0.85231483</c:v>
                </c:pt>
                <c:pt idx="536">
                  <c:v>0.852430582</c:v>
                </c:pt>
                <c:pt idx="537">
                  <c:v>0.852546275</c:v>
                </c:pt>
                <c:pt idx="538">
                  <c:v>0.852662027</c:v>
                </c:pt>
                <c:pt idx="539">
                  <c:v>0.852777779</c:v>
                </c:pt>
                <c:pt idx="540">
                  <c:v>0.852893531</c:v>
                </c:pt>
                <c:pt idx="541">
                  <c:v>0.853009284</c:v>
                </c:pt>
                <c:pt idx="542">
                  <c:v>0.853124976</c:v>
                </c:pt>
                <c:pt idx="543">
                  <c:v>0.853240728</c:v>
                </c:pt>
                <c:pt idx="544">
                  <c:v>0.853356481</c:v>
                </c:pt>
                <c:pt idx="545">
                  <c:v>0.853472233</c:v>
                </c:pt>
                <c:pt idx="546">
                  <c:v>0.853587985</c:v>
                </c:pt>
                <c:pt idx="547">
                  <c:v>0.853703678</c:v>
                </c:pt>
                <c:pt idx="548">
                  <c:v>0.85381943</c:v>
                </c:pt>
                <c:pt idx="549">
                  <c:v>0.853935182</c:v>
                </c:pt>
                <c:pt idx="550">
                  <c:v>0.854050934</c:v>
                </c:pt>
                <c:pt idx="551">
                  <c:v>0.854166687</c:v>
                </c:pt>
                <c:pt idx="552">
                  <c:v>0.854282379</c:v>
                </c:pt>
                <c:pt idx="553">
                  <c:v>0.854398131</c:v>
                </c:pt>
                <c:pt idx="554">
                  <c:v>0.854513884</c:v>
                </c:pt>
                <c:pt idx="555">
                  <c:v>0.854629636</c:v>
                </c:pt>
                <c:pt idx="556">
                  <c:v>0.854745388</c:v>
                </c:pt>
                <c:pt idx="557">
                  <c:v>0.85486114</c:v>
                </c:pt>
                <c:pt idx="558">
                  <c:v>0.854976833</c:v>
                </c:pt>
                <c:pt idx="559">
                  <c:v>0.855092585</c:v>
                </c:pt>
                <c:pt idx="560">
                  <c:v>0.855208337</c:v>
                </c:pt>
                <c:pt idx="561">
                  <c:v>0.85532409</c:v>
                </c:pt>
                <c:pt idx="562">
                  <c:v>0.855439842</c:v>
                </c:pt>
                <c:pt idx="563">
                  <c:v>0.855555534</c:v>
                </c:pt>
                <c:pt idx="564">
                  <c:v>0.855671287</c:v>
                </c:pt>
                <c:pt idx="565">
                  <c:v>0.855787039</c:v>
                </c:pt>
                <c:pt idx="566">
                  <c:v>0.855902791</c:v>
                </c:pt>
                <c:pt idx="567">
                  <c:v>0.856018543</c:v>
                </c:pt>
                <c:pt idx="568">
                  <c:v>0.856134236</c:v>
                </c:pt>
                <c:pt idx="569">
                  <c:v>0.856249988</c:v>
                </c:pt>
                <c:pt idx="570">
                  <c:v>0.85636574</c:v>
                </c:pt>
                <c:pt idx="571">
                  <c:v>0.856481493</c:v>
                </c:pt>
                <c:pt idx="572">
                  <c:v>0.856597245</c:v>
                </c:pt>
                <c:pt idx="573">
                  <c:v>0.856712937</c:v>
                </c:pt>
                <c:pt idx="574">
                  <c:v>0.85682869</c:v>
                </c:pt>
                <c:pt idx="575">
                  <c:v>0.856944442</c:v>
                </c:pt>
                <c:pt idx="576">
                  <c:v>0.857060194</c:v>
                </c:pt>
                <c:pt idx="577">
                  <c:v>0.857175946</c:v>
                </c:pt>
                <c:pt idx="578">
                  <c:v>0.857291639</c:v>
                </c:pt>
                <c:pt idx="579">
                  <c:v>0.857407391</c:v>
                </c:pt>
                <c:pt idx="580">
                  <c:v>0.857523143</c:v>
                </c:pt>
                <c:pt idx="581">
                  <c:v>0.857638896</c:v>
                </c:pt>
                <c:pt idx="582">
                  <c:v>0.857754648</c:v>
                </c:pt>
                <c:pt idx="583">
                  <c:v>0.8578704</c:v>
                </c:pt>
                <c:pt idx="584">
                  <c:v>0.857986093</c:v>
                </c:pt>
                <c:pt idx="585">
                  <c:v>0.858101845</c:v>
                </c:pt>
                <c:pt idx="586">
                  <c:v>0.858217597</c:v>
                </c:pt>
                <c:pt idx="587">
                  <c:v>0.858333349</c:v>
                </c:pt>
                <c:pt idx="588">
                  <c:v>0.858449101</c:v>
                </c:pt>
                <c:pt idx="589">
                  <c:v>0.858564794</c:v>
                </c:pt>
                <c:pt idx="590">
                  <c:v>0.858680546</c:v>
                </c:pt>
                <c:pt idx="591">
                  <c:v>0.858796299</c:v>
                </c:pt>
                <c:pt idx="592">
                  <c:v>0.858912051</c:v>
                </c:pt>
                <c:pt idx="593">
                  <c:v>0.859027803</c:v>
                </c:pt>
                <c:pt idx="594">
                  <c:v>0.859143496</c:v>
                </c:pt>
                <c:pt idx="595">
                  <c:v>0.859259248</c:v>
                </c:pt>
                <c:pt idx="596">
                  <c:v>0.859375</c:v>
                </c:pt>
                <c:pt idx="597">
                  <c:v>0.859490752</c:v>
                </c:pt>
                <c:pt idx="598">
                  <c:v>0.859606504</c:v>
                </c:pt>
                <c:pt idx="599">
                  <c:v>0.859722197</c:v>
                </c:pt>
                <c:pt idx="600">
                  <c:v>0.859837949</c:v>
                </c:pt>
                <c:pt idx="601">
                  <c:v>0.859953701</c:v>
                </c:pt>
                <c:pt idx="602">
                  <c:v>0.860069454</c:v>
                </c:pt>
                <c:pt idx="603">
                  <c:v>0.860185206</c:v>
                </c:pt>
                <c:pt idx="604">
                  <c:v>0.860300899</c:v>
                </c:pt>
                <c:pt idx="605">
                  <c:v>0.860416651</c:v>
                </c:pt>
                <c:pt idx="606">
                  <c:v>0.860532403</c:v>
                </c:pt>
                <c:pt idx="607">
                  <c:v>0.860648155</c:v>
                </c:pt>
                <c:pt idx="608">
                  <c:v>0.860763907</c:v>
                </c:pt>
                <c:pt idx="609">
                  <c:v>0.8608796</c:v>
                </c:pt>
                <c:pt idx="610">
                  <c:v>0.860995352</c:v>
                </c:pt>
                <c:pt idx="611">
                  <c:v>0.861111104</c:v>
                </c:pt>
                <c:pt idx="612">
                  <c:v>0.861226857</c:v>
                </c:pt>
                <c:pt idx="613">
                  <c:v>0.861342609</c:v>
                </c:pt>
                <c:pt idx="614">
                  <c:v>0.861458361</c:v>
                </c:pt>
                <c:pt idx="615">
                  <c:v>0.861574054</c:v>
                </c:pt>
                <c:pt idx="616">
                  <c:v>0.861689806</c:v>
                </c:pt>
                <c:pt idx="617">
                  <c:v>0.861805558</c:v>
                </c:pt>
                <c:pt idx="618">
                  <c:v>0.86192131</c:v>
                </c:pt>
                <c:pt idx="619">
                  <c:v>0.862037063</c:v>
                </c:pt>
                <c:pt idx="620">
                  <c:v>0.862152755</c:v>
                </c:pt>
                <c:pt idx="621">
                  <c:v>0.862268507</c:v>
                </c:pt>
                <c:pt idx="622">
                  <c:v>0.86238426</c:v>
                </c:pt>
                <c:pt idx="623">
                  <c:v>0.862500012</c:v>
                </c:pt>
                <c:pt idx="624">
                  <c:v>0.862615764</c:v>
                </c:pt>
                <c:pt idx="625">
                  <c:v>0.862731457</c:v>
                </c:pt>
                <c:pt idx="626">
                  <c:v>0.862847209</c:v>
                </c:pt>
                <c:pt idx="627">
                  <c:v>0.862962961</c:v>
                </c:pt>
                <c:pt idx="628">
                  <c:v>0.863078713</c:v>
                </c:pt>
                <c:pt idx="629">
                  <c:v>0.863194466</c:v>
                </c:pt>
                <c:pt idx="630">
                  <c:v>0.863310158</c:v>
                </c:pt>
                <c:pt idx="631">
                  <c:v>0.86342591</c:v>
                </c:pt>
                <c:pt idx="632">
                  <c:v>0.863541663</c:v>
                </c:pt>
                <c:pt idx="633">
                  <c:v>0.863657415</c:v>
                </c:pt>
                <c:pt idx="634">
                  <c:v>0.863773167</c:v>
                </c:pt>
                <c:pt idx="635">
                  <c:v>0.86388886</c:v>
                </c:pt>
                <c:pt idx="636">
                  <c:v>0.864004612</c:v>
                </c:pt>
                <c:pt idx="637">
                  <c:v>0.864120364</c:v>
                </c:pt>
                <c:pt idx="638">
                  <c:v>0.864236116</c:v>
                </c:pt>
                <c:pt idx="639">
                  <c:v>0.864351869</c:v>
                </c:pt>
                <c:pt idx="640">
                  <c:v>0.864467621</c:v>
                </c:pt>
                <c:pt idx="641">
                  <c:v>0.864583313</c:v>
                </c:pt>
                <c:pt idx="642">
                  <c:v>0.864699066</c:v>
                </c:pt>
                <c:pt idx="643">
                  <c:v>0.864814818</c:v>
                </c:pt>
                <c:pt idx="644">
                  <c:v>0.86493057</c:v>
                </c:pt>
                <c:pt idx="645">
                  <c:v>0.865046322</c:v>
                </c:pt>
                <c:pt idx="646">
                  <c:v>0.865162015</c:v>
                </c:pt>
                <c:pt idx="647">
                  <c:v>0.865277767</c:v>
                </c:pt>
                <c:pt idx="648">
                  <c:v>0.865393519</c:v>
                </c:pt>
                <c:pt idx="649">
                  <c:v>0.865509272</c:v>
                </c:pt>
                <c:pt idx="650">
                  <c:v>0.865625024</c:v>
                </c:pt>
                <c:pt idx="651">
                  <c:v>0.865740716</c:v>
                </c:pt>
                <c:pt idx="652">
                  <c:v>0.865856469</c:v>
                </c:pt>
                <c:pt idx="653">
                  <c:v>0.865972221</c:v>
                </c:pt>
                <c:pt idx="654">
                  <c:v>0.866087973</c:v>
                </c:pt>
                <c:pt idx="655">
                  <c:v>0.866203725</c:v>
                </c:pt>
                <c:pt idx="656">
                  <c:v>0.866319418</c:v>
                </c:pt>
                <c:pt idx="657">
                  <c:v>0.86643517</c:v>
                </c:pt>
                <c:pt idx="658">
                  <c:v>0.866550922</c:v>
                </c:pt>
                <c:pt idx="659">
                  <c:v>0.866666675</c:v>
                </c:pt>
                <c:pt idx="660">
                  <c:v>0.866782427</c:v>
                </c:pt>
                <c:pt idx="661">
                  <c:v>0.866898119</c:v>
                </c:pt>
                <c:pt idx="662">
                  <c:v>0.867013872</c:v>
                </c:pt>
                <c:pt idx="663">
                  <c:v>0.867129624</c:v>
                </c:pt>
                <c:pt idx="664">
                  <c:v>0.867245376</c:v>
                </c:pt>
                <c:pt idx="665">
                  <c:v>0.867361128</c:v>
                </c:pt>
                <c:pt idx="666">
                  <c:v>0.867476881</c:v>
                </c:pt>
                <c:pt idx="667">
                  <c:v>0.867592573</c:v>
                </c:pt>
                <c:pt idx="668">
                  <c:v>0.867708325</c:v>
                </c:pt>
                <c:pt idx="669">
                  <c:v>0.867824078</c:v>
                </c:pt>
                <c:pt idx="670">
                  <c:v>0.86793983</c:v>
                </c:pt>
                <c:pt idx="671">
                  <c:v>0.868055582</c:v>
                </c:pt>
                <c:pt idx="672">
                  <c:v>0.868171275</c:v>
                </c:pt>
                <c:pt idx="673">
                  <c:v>0.868287027</c:v>
                </c:pt>
                <c:pt idx="674">
                  <c:v>0.868402779</c:v>
                </c:pt>
                <c:pt idx="675">
                  <c:v>0.868518531</c:v>
                </c:pt>
                <c:pt idx="676">
                  <c:v>0.868634284</c:v>
                </c:pt>
                <c:pt idx="677">
                  <c:v>0.868749976</c:v>
                </c:pt>
                <c:pt idx="678">
                  <c:v>0.868865728</c:v>
                </c:pt>
                <c:pt idx="679">
                  <c:v>0.868981481</c:v>
                </c:pt>
                <c:pt idx="680">
                  <c:v>0.869097233</c:v>
                </c:pt>
                <c:pt idx="681">
                  <c:v>0.869212985</c:v>
                </c:pt>
                <c:pt idx="682">
                  <c:v>0.869328678</c:v>
                </c:pt>
                <c:pt idx="683">
                  <c:v>0.86944443</c:v>
                </c:pt>
                <c:pt idx="684">
                  <c:v>0.869560182</c:v>
                </c:pt>
                <c:pt idx="685">
                  <c:v>0.869675934</c:v>
                </c:pt>
                <c:pt idx="686">
                  <c:v>0.869791687</c:v>
                </c:pt>
                <c:pt idx="687">
                  <c:v>0.869907379</c:v>
                </c:pt>
                <c:pt idx="688">
                  <c:v>0.870023131</c:v>
                </c:pt>
                <c:pt idx="689">
                  <c:v>0.870138884</c:v>
                </c:pt>
                <c:pt idx="690">
                  <c:v>0.870254636</c:v>
                </c:pt>
                <c:pt idx="691">
                  <c:v>0.870370388</c:v>
                </c:pt>
                <c:pt idx="692">
                  <c:v>0.87048614</c:v>
                </c:pt>
                <c:pt idx="693">
                  <c:v>0.870601833</c:v>
                </c:pt>
                <c:pt idx="694">
                  <c:v>0.870717585</c:v>
                </c:pt>
                <c:pt idx="695">
                  <c:v>0.870833337</c:v>
                </c:pt>
                <c:pt idx="696">
                  <c:v>0.87094909</c:v>
                </c:pt>
                <c:pt idx="697">
                  <c:v>0.871064842</c:v>
                </c:pt>
                <c:pt idx="698">
                  <c:v>0.871180534</c:v>
                </c:pt>
                <c:pt idx="699">
                  <c:v>0.871296287</c:v>
                </c:pt>
                <c:pt idx="700">
                  <c:v>0.871412039</c:v>
                </c:pt>
                <c:pt idx="701">
                  <c:v>0.871527791</c:v>
                </c:pt>
                <c:pt idx="702">
                  <c:v>0.871643543</c:v>
                </c:pt>
                <c:pt idx="703">
                  <c:v>0.871759236</c:v>
                </c:pt>
                <c:pt idx="704">
                  <c:v>0.871874988</c:v>
                </c:pt>
                <c:pt idx="705">
                  <c:v>0.87199074</c:v>
                </c:pt>
                <c:pt idx="706">
                  <c:v>0.872106493</c:v>
                </c:pt>
                <c:pt idx="707">
                  <c:v>0.872222245</c:v>
                </c:pt>
                <c:pt idx="708">
                  <c:v>0.872337937</c:v>
                </c:pt>
                <c:pt idx="709">
                  <c:v>0.87245369</c:v>
                </c:pt>
                <c:pt idx="710">
                  <c:v>0.872569442</c:v>
                </c:pt>
                <c:pt idx="711">
                  <c:v>0.872685194</c:v>
                </c:pt>
                <c:pt idx="712">
                  <c:v>0.872800946</c:v>
                </c:pt>
                <c:pt idx="713">
                  <c:v>0.872916639</c:v>
                </c:pt>
                <c:pt idx="714">
                  <c:v>0.873032391</c:v>
                </c:pt>
                <c:pt idx="715">
                  <c:v>0.873148143</c:v>
                </c:pt>
                <c:pt idx="716">
                  <c:v>0.873263896</c:v>
                </c:pt>
                <c:pt idx="717">
                  <c:v>0.873379648</c:v>
                </c:pt>
                <c:pt idx="718">
                  <c:v>0.8734954</c:v>
                </c:pt>
                <c:pt idx="719">
                  <c:v>0.873611093</c:v>
                </c:pt>
                <c:pt idx="720">
                  <c:v>0.873726845</c:v>
                </c:pt>
                <c:pt idx="721">
                  <c:v>0.873842597</c:v>
                </c:pt>
                <c:pt idx="722">
                  <c:v>0.873958349</c:v>
                </c:pt>
                <c:pt idx="723">
                  <c:v>0.874074101</c:v>
                </c:pt>
                <c:pt idx="724">
                  <c:v>0.874189794</c:v>
                </c:pt>
                <c:pt idx="725">
                  <c:v>0.874305546</c:v>
                </c:pt>
                <c:pt idx="726">
                  <c:v>0.874421299</c:v>
                </c:pt>
                <c:pt idx="727">
                  <c:v>0.874537051</c:v>
                </c:pt>
                <c:pt idx="728">
                  <c:v>0.874652803</c:v>
                </c:pt>
                <c:pt idx="729">
                  <c:v>0.874768496</c:v>
                </c:pt>
                <c:pt idx="730">
                  <c:v>0.874884248</c:v>
                </c:pt>
                <c:pt idx="731">
                  <c:v>0.875</c:v>
                </c:pt>
                <c:pt idx="732">
                  <c:v>0.875115752</c:v>
                </c:pt>
                <c:pt idx="733">
                  <c:v>0.875231504</c:v>
                </c:pt>
                <c:pt idx="734">
                  <c:v>0.875347197</c:v>
                </c:pt>
                <c:pt idx="735">
                  <c:v>0.875462949</c:v>
                </c:pt>
                <c:pt idx="736">
                  <c:v>0.875578701</c:v>
                </c:pt>
                <c:pt idx="737">
                  <c:v>0.875694454</c:v>
                </c:pt>
                <c:pt idx="738">
                  <c:v>0.875810206</c:v>
                </c:pt>
                <c:pt idx="739">
                  <c:v>0.875925899</c:v>
                </c:pt>
                <c:pt idx="740">
                  <c:v>0.876041651</c:v>
                </c:pt>
                <c:pt idx="741">
                  <c:v>0.876157403</c:v>
                </c:pt>
                <c:pt idx="742">
                  <c:v>0.876273155</c:v>
                </c:pt>
                <c:pt idx="743">
                  <c:v>0.876388907</c:v>
                </c:pt>
                <c:pt idx="744">
                  <c:v>0.8765046</c:v>
                </c:pt>
                <c:pt idx="745">
                  <c:v>0.876620352</c:v>
                </c:pt>
                <c:pt idx="746">
                  <c:v>0.876736104</c:v>
                </c:pt>
                <c:pt idx="747">
                  <c:v>0.876851857</c:v>
                </c:pt>
                <c:pt idx="748">
                  <c:v>0.876967609</c:v>
                </c:pt>
                <c:pt idx="749">
                  <c:v>0.877083361</c:v>
                </c:pt>
                <c:pt idx="750">
                  <c:v>0.877199054</c:v>
                </c:pt>
                <c:pt idx="751">
                  <c:v>0.877314806</c:v>
                </c:pt>
                <c:pt idx="752">
                  <c:v>0.877430558</c:v>
                </c:pt>
                <c:pt idx="753">
                  <c:v>0.87754631</c:v>
                </c:pt>
                <c:pt idx="754">
                  <c:v>0.877662063</c:v>
                </c:pt>
                <c:pt idx="755">
                  <c:v>0.877777755</c:v>
                </c:pt>
                <c:pt idx="756">
                  <c:v>0.877893507</c:v>
                </c:pt>
                <c:pt idx="757">
                  <c:v>0.87800926</c:v>
                </c:pt>
                <c:pt idx="758">
                  <c:v>0.878125012</c:v>
                </c:pt>
                <c:pt idx="759">
                  <c:v>0.878240764</c:v>
                </c:pt>
                <c:pt idx="760">
                  <c:v>0.878356457</c:v>
                </c:pt>
                <c:pt idx="761">
                  <c:v>0.878472209</c:v>
                </c:pt>
                <c:pt idx="762">
                  <c:v>0.878587961</c:v>
                </c:pt>
                <c:pt idx="763">
                  <c:v>0.878703713</c:v>
                </c:pt>
                <c:pt idx="764">
                  <c:v>0.878819466</c:v>
                </c:pt>
                <c:pt idx="765">
                  <c:v>0.878935158</c:v>
                </c:pt>
                <c:pt idx="766">
                  <c:v>0.87905091</c:v>
                </c:pt>
                <c:pt idx="767">
                  <c:v>0.879166663</c:v>
                </c:pt>
                <c:pt idx="768">
                  <c:v>0.879282415</c:v>
                </c:pt>
                <c:pt idx="769">
                  <c:v>0.879398167</c:v>
                </c:pt>
                <c:pt idx="770">
                  <c:v>0.87951386</c:v>
                </c:pt>
                <c:pt idx="771">
                  <c:v>0.879629612</c:v>
                </c:pt>
                <c:pt idx="772">
                  <c:v>0.879745364</c:v>
                </c:pt>
                <c:pt idx="773">
                  <c:v>0.879861116</c:v>
                </c:pt>
                <c:pt idx="774">
                  <c:v>0.879976869</c:v>
                </c:pt>
                <c:pt idx="775">
                  <c:v>0.880092621</c:v>
                </c:pt>
                <c:pt idx="776">
                  <c:v>0.880208313</c:v>
                </c:pt>
                <c:pt idx="777">
                  <c:v>0.880324066</c:v>
                </c:pt>
                <c:pt idx="778">
                  <c:v>0.880439818</c:v>
                </c:pt>
                <c:pt idx="779">
                  <c:v>0.88055557</c:v>
                </c:pt>
                <c:pt idx="780">
                  <c:v>0.880671322</c:v>
                </c:pt>
                <c:pt idx="781">
                  <c:v>0.880787015</c:v>
                </c:pt>
                <c:pt idx="782">
                  <c:v>0.880902767</c:v>
                </c:pt>
                <c:pt idx="783">
                  <c:v>0.881018519</c:v>
                </c:pt>
                <c:pt idx="784">
                  <c:v>0.881134272</c:v>
                </c:pt>
                <c:pt idx="785">
                  <c:v>0.881250024</c:v>
                </c:pt>
                <c:pt idx="786">
                  <c:v>0.881365716</c:v>
                </c:pt>
                <c:pt idx="787">
                  <c:v>0.881481469</c:v>
                </c:pt>
                <c:pt idx="788">
                  <c:v>0.881597221</c:v>
                </c:pt>
                <c:pt idx="789">
                  <c:v>0.881712973</c:v>
                </c:pt>
                <c:pt idx="790">
                  <c:v>0.881828725</c:v>
                </c:pt>
                <c:pt idx="791">
                  <c:v>0.881944418</c:v>
                </c:pt>
                <c:pt idx="792">
                  <c:v>0.88206017</c:v>
                </c:pt>
                <c:pt idx="793">
                  <c:v>0.882175922</c:v>
                </c:pt>
                <c:pt idx="794">
                  <c:v>0.882291675</c:v>
                </c:pt>
                <c:pt idx="795">
                  <c:v>0.882407427</c:v>
                </c:pt>
                <c:pt idx="796">
                  <c:v>0.882523119</c:v>
                </c:pt>
                <c:pt idx="797">
                  <c:v>0.882638872</c:v>
                </c:pt>
                <c:pt idx="798">
                  <c:v>0.882754624</c:v>
                </c:pt>
                <c:pt idx="799">
                  <c:v>0.882870376</c:v>
                </c:pt>
                <c:pt idx="800">
                  <c:v>0.882986128</c:v>
                </c:pt>
                <c:pt idx="801">
                  <c:v>0.883101881</c:v>
                </c:pt>
                <c:pt idx="802">
                  <c:v>0.883217573</c:v>
                </c:pt>
                <c:pt idx="803">
                  <c:v>0.883333325</c:v>
                </c:pt>
                <c:pt idx="804">
                  <c:v>0.883449078</c:v>
                </c:pt>
                <c:pt idx="805">
                  <c:v>0.88356483</c:v>
                </c:pt>
                <c:pt idx="806">
                  <c:v>0.883680582</c:v>
                </c:pt>
                <c:pt idx="807">
                  <c:v>0.883796275</c:v>
                </c:pt>
                <c:pt idx="808">
                  <c:v>0.883912027</c:v>
                </c:pt>
                <c:pt idx="809">
                  <c:v>0.884027779</c:v>
                </c:pt>
                <c:pt idx="810">
                  <c:v>0.884143531</c:v>
                </c:pt>
                <c:pt idx="811">
                  <c:v>0.884259284</c:v>
                </c:pt>
                <c:pt idx="812">
                  <c:v>0.884374976</c:v>
                </c:pt>
                <c:pt idx="813">
                  <c:v>0.884490728</c:v>
                </c:pt>
                <c:pt idx="814">
                  <c:v>0.884606481</c:v>
                </c:pt>
                <c:pt idx="815">
                  <c:v>0.884722233</c:v>
                </c:pt>
                <c:pt idx="816">
                  <c:v>0.884837985</c:v>
                </c:pt>
                <c:pt idx="817">
                  <c:v>0.884953678</c:v>
                </c:pt>
                <c:pt idx="818">
                  <c:v>0.88506943</c:v>
                </c:pt>
                <c:pt idx="819">
                  <c:v>0.885185182</c:v>
                </c:pt>
                <c:pt idx="820">
                  <c:v>0.885300934</c:v>
                </c:pt>
                <c:pt idx="821">
                  <c:v>0.885416687</c:v>
                </c:pt>
                <c:pt idx="822">
                  <c:v>0.885532379</c:v>
                </c:pt>
                <c:pt idx="823">
                  <c:v>0.885648131</c:v>
                </c:pt>
                <c:pt idx="824">
                  <c:v>0.885763884</c:v>
                </c:pt>
                <c:pt idx="825">
                  <c:v>0.885879636</c:v>
                </c:pt>
                <c:pt idx="826">
                  <c:v>0.885995388</c:v>
                </c:pt>
                <c:pt idx="827">
                  <c:v>0.88611114</c:v>
                </c:pt>
                <c:pt idx="828">
                  <c:v>0.886226833</c:v>
                </c:pt>
                <c:pt idx="829">
                  <c:v>0.886342585</c:v>
                </c:pt>
                <c:pt idx="830">
                  <c:v>0.886458337</c:v>
                </c:pt>
                <c:pt idx="831">
                  <c:v>0.88657409</c:v>
                </c:pt>
                <c:pt idx="832">
                  <c:v>0.886689842</c:v>
                </c:pt>
                <c:pt idx="833">
                  <c:v>0.886805534</c:v>
                </c:pt>
                <c:pt idx="834">
                  <c:v>0.886921287</c:v>
                </c:pt>
                <c:pt idx="835">
                  <c:v>0.887037039</c:v>
                </c:pt>
                <c:pt idx="836">
                  <c:v>0.887152791</c:v>
                </c:pt>
                <c:pt idx="837">
                  <c:v>0.887268543</c:v>
                </c:pt>
                <c:pt idx="838">
                  <c:v>0.887384236</c:v>
                </c:pt>
                <c:pt idx="839">
                  <c:v>0.887499988</c:v>
                </c:pt>
                <c:pt idx="840">
                  <c:v>0.88761574</c:v>
                </c:pt>
                <c:pt idx="841">
                  <c:v>0.887731493</c:v>
                </c:pt>
                <c:pt idx="842">
                  <c:v>0.887847245</c:v>
                </c:pt>
                <c:pt idx="843">
                  <c:v>0.887962937</c:v>
                </c:pt>
                <c:pt idx="844">
                  <c:v>0.88807869</c:v>
                </c:pt>
                <c:pt idx="845">
                  <c:v>0.888194442</c:v>
                </c:pt>
                <c:pt idx="846">
                  <c:v>0.888310194</c:v>
                </c:pt>
                <c:pt idx="847">
                  <c:v>0.888425946</c:v>
                </c:pt>
                <c:pt idx="848">
                  <c:v>0.888541639</c:v>
                </c:pt>
                <c:pt idx="849">
                  <c:v>0.888657391</c:v>
                </c:pt>
                <c:pt idx="850">
                  <c:v>0.888773143</c:v>
                </c:pt>
                <c:pt idx="851">
                  <c:v>0.888888896</c:v>
                </c:pt>
                <c:pt idx="852">
                  <c:v>0.889004648</c:v>
                </c:pt>
                <c:pt idx="853">
                  <c:v>0.8891204</c:v>
                </c:pt>
                <c:pt idx="854">
                  <c:v>0.889236093</c:v>
                </c:pt>
                <c:pt idx="855">
                  <c:v>0.889351845</c:v>
                </c:pt>
                <c:pt idx="856">
                  <c:v>0.889467597</c:v>
                </c:pt>
                <c:pt idx="857">
                  <c:v>0.889583349</c:v>
                </c:pt>
                <c:pt idx="858">
                  <c:v>0.889699101</c:v>
                </c:pt>
                <c:pt idx="859">
                  <c:v>0.889814794</c:v>
                </c:pt>
                <c:pt idx="860">
                  <c:v>0.889930546</c:v>
                </c:pt>
                <c:pt idx="861">
                  <c:v>0.890046299</c:v>
                </c:pt>
                <c:pt idx="862">
                  <c:v>0.890162051</c:v>
                </c:pt>
                <c:pt idx="863">
                  <c:v>0.890277803</c:v>
                </c:pt>
                <c:pt idx="864">
                  <c:v>0.890393496</c:v>
                </c:pt>
                <c:pt idx="865">
                  <c:v>0.890509248</c:v>
                </c:pt>
                <c:pt idx="866">
                  <c:v>0.890625</c:v>
                </c:pt>
                <c:pt idx="867">
                  <c:v>0.890740752</c:v>
                </c:pt>
                <c:pt idx="868">
                  <c:v>0.890856504</c:v>
                </c:pt>
                <c:pt idx="869">
                  <c:v>0.890972197</c:v>
                </c:pt>
                <c:pt idx="870">
                  <c:v>0.891087949</c:v>
                </c:pt>
                <c:pt idx="871">
                  <c:v>0.891203701</c:v>
                </c:pt>
                <c:pt idx="872">
                  <c:v>0.891319454</c:v>
                </c:pt>
                <c:pt idx="873">
                  <c:v>0.891435206</c:v>
                </c:pt>
                <c:pt idx="874">
                  <c:v>0.891550899</c:v>
                </c:pt>
                <c:pt idx="875">
                  <c:v>0.891666651</c:v>
                </c:pt>
                <c:pt idx="876">
                  <c:v>0.891782403</c:v>
                </c:pt>
                <c:pt idx="877">
                  <c:v>0.891898155</c:v>
                </c:pt>
                <c:pt idx="878">
                  <c:v>0.892013907</c:v>
                </c:pt>
                <c:pt idx="879">
                  <c:v>0.8921296</c:v>
                </c:pt>
                <c:pt idx="880">
                  <c:v>0.892245352</c:v>
                </c:pt>
                <c:pt idx="881">
                  <c:v>0.892361104</c:v>
                </c:pt>
                <c:pt idx="882">
                  <c:v>0.892476857</c:v>
                </c:pt>
                <c:pt idx="883">
                  <c:v>0.892592609</c:v>
                </c:pt>
                <c:pt idx="884">
                  <c:v>0.892708361</c:v>
                </c:pt>
                <c:pt idx="885">
                  <c:v>0.892824054</c:v>
                </c:pt>
                <c:pt idx="886">
                  <c:v>0.892939806</c:v>
                </c:pt>
                <c:pt idx="887">
                  <c:v>0.893055558</c:v>
                </c:pt>
                <c:pt idx="888">
                  <c:v>0.89317131</c:v>
                </c:pt>
                <c:pt idx="889">
                  <c:v>0.893287063</c:v>
                </c:pt>
                <c:pt idx="890">
                  <c:v>0.893402755</c:v>
                </c:pt>
                <c:pt idx="891">
                  <c:v>0.893518507</c:v>
                </c:pt>
                <c:pt idx="892">
                  <c:v>0.89363426</c:v>
                </c:pt>
                <c:pt idx="893">
                  <c:v>0.893750012</c:v>
                </c:pt>
                <c:pt idx="894">
                  <c:v>0.893865764</c:v>
                </c:pt>
                <c:pt idx="895">
                  <c:v>0.893981457</c:v>
                </c:pt>
                <c:pt idx="896">
                  <c:v>0.894097209</c:v>
                </c:pt>
                <c:pt idx="897">
                  <c:v>0.894212961</c:v>
                </c:pt>
                <c:pt idx="898">
                  <c:v>0.894328713</c:v>
                </c:pt>
                <c:pt idx="899">
                  <c:v>0.894444466</c:v>
                </c:pt>
                <c:pt idx="900">
                  <c:v>0.894560158</c:v>
                </c:pt>
                <c:pt idx="901">
                  <c:v>0.89467591</c:v>
                </c:pt>
                <c:pt idx="902">
                  <c:v>0.894791663</c:v>
                </c:pt>
                <c:pt idx="903">
                  <c:v>0.894907415</c:v>
                </c:pt>
                <c:pt idx="904">
                  <c:v>0.895023167</c:v>
                </c:pt>
                <c:pt idx="905">
                  <c:v>0.89513886</c:v>
                </c:pt>
                <c:pt idx="906">
                  <c:v>0.895254612</c:v>
                </c:pt>
                <c:pt idx="907">
                  <c:v>0.895370364</c:v>
                </c:pt>
                <c:pt idx="908">
                  <c:v>0.895486116</c:v>
                </c:pt>
                <c:pt idx="909">
                  <c:v>0.895601869</c:v>
                </c:pt>
                <c:pt idx="910">
                  <c:v>0.895717621</c:v>
                </c:pt>
                <c:pt idx="911">
                  <c:v>0.895833313</c:v>
                </c:pt>
                <c:pt idx="912">
                  <c:v>0.895949066</c:v>
                </c:pt>
                <c:pt idx="913">
                  <c:v>0.896064818</c:v>
                </c:pt>
                <c:pt idx="914">
                  <c:v>0.89618057</c:v>
                </c:pt>
                <c:pt idx="915">
                  <c:v>0.896296322</c:v>
                </c:pt>
                <c:pt idx="916">
                  <c:v>0.896412015</c:v>
                </c:pt>
                <c:pt idx="917">
                  <c:v>0.896527767</c:v>
                </c:pt>
                <c:pt idx="918">
                  <c:v>0.896643519</c:v>
                </c:pt>
                <c:pt idx="919">
                  <c:v>0.896759272</c:v>
                </c:pt>
                <c:pt idx="920">
                  <c:v>0.896875024</c:v>
                </c:pt>
                <c:pt idx="921">
                  <c:v>0.896990716</c:v>
                </c:pt>
                <c:pt idx="922">
                  <c:v>0.897106469</c:v>
                </c:pt>
                <c:pt idx="923">
                  <c:v>0.897222221</c:v>
                </c:pt>
                <c:pt idx="924">
                  <c:v>0.897337973</c:v>
                </c:pt>
                <c:pt idx="925">
                  <c:v>0.897453725</c:v>
                </c:pt>
                <c:pt idx="926">
                  <c:v>0.897569418</c:v>
                </c:pt>
                <c:pt idx="927">
                  <c:v>0.89768517</c:v>
                </c:pt>
                <c:pt idx="928">
                  <c:v>0.897800922</c:v>
                </c:pt>
                <c:pt idx="929">
                  <c:v>0.897916675</c:v>
                </c:pt>
                <c:pt idx="930">
                  <c:v>0.898032427</c:v>
                </c:pt>
                <c:pt idx="931">
                  <c:v>0.898148119</c:v>
                </c:pt>
                <c:pt idx="932">
                  <c:v>0.898263872</c:v>
                </c:pt>
                <c:pt idx="933">
                  <c:v>0.898379624</c:v>
                </c:pt>
                <c:pt idx="934">
                  <c:v>0.898495376</c:v>
                </c:pt>
                <c:pt idx="935">
                  <c:v>0.898611128</c:v>
                </c:pt>
                <c:pt idx="936">
                  <c:v>0.898726881</c:v>
                </c:pt>
                <c:pt idx="937">
                  <c:v>0.898842573</c:v>
                </c:pt>
                <c:pt idx="938">
                  <c:v>0.898958325</c:v>
                </c:pt>
                <c:pt idx="939">
                  <c:v>0.899074078</c:v>
                </c:pt>
                <c:pt idx="940">
                  <c:v>0.89918983</c:v>
                </c:pt>
                <c:pt idx="941">
                  <c:v>0.899305582</c:v>
                </c:pt>
                <c:pt idx="942">
                  <c:v>0.899421275</c:v>
                </c:pt>
                <c:pt idx="943">
                  <c:v>0.899537027</c:v>
                </c:pt>
                <c:pt idx="944">
                  <c:v>0.899652779</c:v>
                </c:pt>
                <c:pt idx="945">
                  <c:v>0.899768531</c:v>
                </c:pt>
                <c:pt idx="946">
                  <c:v>0.899884284</c:v>
                </c:pt>
                <c:pt idx="947">
                  <c:v>0.899999976</c:v>
                </c:pt>
                <c:pt idx="948">
                  <c:v>0.900115728</c:v>
                </c:pt>
                <c:pt idx="949">
                  <c:v>0.900231481</c:v>
                </c:pt>
                <c:pt idx="950">
                  <c:v>0.900347233</c:v>
                </c:pt>
                <c:pt idx="951">
                  <c:v>0.900462985</c:v>
                </c:pt>
                <c:pt idx="952">
                  <c:v>0.900578678</c:v>
                </c:pt>
                <c:pt idx="953">
                  <c:v>0.90069443</c:v>
                </c:pt>
                <c:pt idx="954">
                  <c:v>0.900810182</c:v>
                </c:pt>
                <c:pt idx="955">
                  <c:v>0.900925934</c:v>
                </c:pt>
                <c:pt idx="956">
                  <c:v>0.901041687</c:v>
                </c:pt>
                <c:pt idx="957">
                  <c:v>0.901157379</c:v>
                </c:pt>
                <c:pt idx="958">
                  <c:v>0.901215255</c:v>
                </c:pt>
              </c:strCache>
            </c:strRef>
          </c:xVal>
          <c:yVal>
            <c:numRef>
              <c:f>DATA!$M$9:$M$967</c:f>
              <c:numCache>
                <c:ptCount val="959"/>
                <c:pt idx="0">
                  <c:v>248.35434892563796</c:v>
                </c:pt>
                <c:pt idx="1">
                  <c:v>238.2709343110083</c:v>
                </c:pt>
                <c:pt idx="2">
                  <c:v>239.9072614993176</c:v>
                </c:pt>
                <c:pt idx="3">
                  <c:v>240.72554602619098</c:v>
                </c:pt>
                <c:pt idx="4">
                  <c:v>242.36235702483793</c:v>
                </c:pt>
                <c:pt idx="5">
                  <c:v>242.36235702483793</c:v>
                </c:pt>
                <c:pt idx="6">
                  <c:v>241.54391119606663</c:v>
                </c:pt>
                <c:pt idx="7">
                  <c:v>243.18088352841008</c:v>
                </c:pt>
                <c:pt idx="8">
                  <c:v>243.99949072268424</c:v>
                </c:pt>
                <c:pt idx="9">
                  <c:v>247.27472672511095</c:v>
                </c:pt>
                <c:pt idx="10">
                  <c:v>248.9128292844485</c:v>
                </c:pt>
                <c:pt idx="11">
                  <c:v>248.9128292844485</c:v>
                </c:pt>
                <c:pt idx="12">
                  <c:v>250.5512550525027</c:v>
                </c:pt>
                <c:pt idx="13">
                  <c:v>248.9128292844485</c:v>
                </c:pt>
                <c:pt idx="14">
                  <c:v>248.9128292844485</c:v>
                </c:pt>
                <c:pt idx="15">
                  <c:v>248.9128292844485</c:v>
                </c:pt>
                <c:pt idx="16">
                  <c:v>250.5512550525027</c:v>
                </c:pt>
                <c:pt idx="17">
                  <c:v>250.5512550525027</c:v>
                </c:pt>
                <c:pt idx="18">
                  <c:v>249.73200175941645</c:v>
                </c:pt>
                <c:pt idx="19">
                  <c:v>250.5512550525027</c:v>
                </c:pt>
                <c:pt idx="20">
                  <c:v>249.73200175941645</c:v>
                </c:pt>
                <c:pt idx="21">
                  <c:v>251.37058917966112</c:v>
                </c:pt>
                <c:pt idx="22">
                  <c:v>248.9128292844485</c:v>
                </c:pt>
                <c:pt idx="23">
                  <c:v>249.73200175941645</c:v>
                </c:pt>
                <c:pt idx="24">
                  <c:v>248.9128292844485</c:v>
                </c:pt>
                <c:pt idx="25">
                  <c:v>251.37058917966112</c:v>
                </c:pt>
                <c:pt idx="26">
                  <c:v>250.5512550525027</c:v>
                </c:pt>
                <c:pt idx="27">
                  <c:v>248.9128292844485</c:v>
                </c:pt>
                <c:pt idx="28">
                  <c:v>251.37058917966112</c:v>
                </c:pt>
                <c:pt idx="29">
                  <c:v>250.5512550525027</c:v>
                </c:pt>
                <c:pt idx="30">
                  <c:v>248.9128292844485</c:v>
                </c:pt>
                <c:pt idx="31">
                  <c:v>251.37058917966112</c:v>
                </c:pt>
                <c:pt idx="32">
                  <c:v>250.5512550525027</c:v>
                </c:pt>
                <c:pt idx="33">
                  <c:v>251.37058917966112</c:v>
                </c:pt>
                <c:pt idx="34">
                  <c:v>251.37058917966112</c:v>
                </c:pt>
                <c:pt idx="35">
                  <c:v>251.37058917966112</c:v>
                </c:pt>
                <c:pt idx="36">
                  <c:v>251.37058917966112</c:v>
                </c:pt>
                <c:pt idx="37">
                  <c:v>251.37058917966112</c:v>
                </c:pt>
                <c:pt idx="38">
                  <c:v>250.5512550525027</c:v>
                </c:pt>
                <c:pt idx="39">
                  <c:v>250.5512550525027</c:v>
                </c:pt>
                <c:pt idx="40">
                  <c:v>251.37058917966112</c:v>
                </c:pt>
                <c:pt idx="41">
                  <c:v>249.73200175941645</c:v>
                </c:pt>
                <c:pt idx="42">
                  <c:v>253.0094999999991</c:v>
                </c:pt>
                <c:pt idx="43">
                  <c:v>249.73200175941645</c:v>
                </c:pt>
                <c:pt idx="44">
                  <c:v>245.6369472469947</c:v>
                </c:pt>
                <c:pt idx="45">
                  <c:v>264.4909416797777</c:v>
                </c:pt>
                <c:pt idx="46">
                  <c:v>321.31114003733705</c:v>
                </c:pt>
                <c:pt idx="47">
                  <c:v>357.7483822822387</c:v>
                </c:pt>
                <c:pt idx="48">
                  <c:v>416.0482653041415</c:v>
                </c:pt>
                <c:pt idx="49">
                  <c:v>476.44395542735106</c:v>
                </c:pt>
                <c:pt idx="50">
                  <c:v>526.2644354513543</c:v>
                </c:pt>
                <c:pt idx="51">
                  <c:v>550.8624707809976</c:v>
                </c:pt>
                <c:pt idx="52">
                  <c:v>567.869186821175</c:v>
                </c:pt>
                <c:pt idx="53">
                  <c:v>594.2986231494941</c:v>
                </c:pt>
                <c:pt idx="54">
                  <c:v>637.1047974910182</c:v>
                </c:pt>
                <c:pt idx="55">
                  <c:v>662.0338627755483</c:v>
                </c:pt>
                <c:pt idx="56">
                  <c:v>692.220673959976</c:v>
                </c:pt>
                <c:pt idx="57">
                  <c:v>709.5196779184033</c:v>
                </c:pt>
                <c:pt idx="58">
                  <c:v>746.835020154928</c:v>
                </c:pt>
                <c:pt idx="59">
                  <c:v>786.0663594498834</c:v>
                </c:pt>
                <c:pt idx="60">
                  <c:v>807.94190258562</c:v>
                </c:pt>
                <c:pt idx="61">
                  <c:v>842.1832392729488</c:v>
                </c:pt>
                <c:pt idx="62">
                  <c:v>877.4498479827874</c:v>
                </c:pt>
                <c:pt idx="63">
                  <c:v>910.2053489582668</c:v>
                </c:pt>
                <c:pt idx="64">
                  <c:v>966.277259376303</c:v>
                </c:pt>
                <c:pt idx="65">
                  <c:v>987.7379758845739</c:v>
                </c:pt>
                <c:pt idx="66">
                  <c:v>1020.9322941533352</c:v>
                </c:pt>
                <c:pt idx="67">
                  <c:v>1038.0297293295107</c:v>
                </c:pt>
                <c:pt idx="68">
                  <c:v>1067.809199983824</c:v>
                </c:pt>
                <c:pt idx="69">
                  <c:v>1089.5342718324846</c:v>
                </c:pt>
                <c:pt idx="70">
                  <c:v>1092.2539065856154</c:v>
                </c:pt>
                <c:pt idx="71">
                  <c:v>1090.4407177860098</c:v>
                </c:pt>
                <c:pt idx="72">
                  <c:v>1089.5342718324846</c:v>
                </c:pt>
                <c:pt idx="73">
                  <c:v>1089.5342718324846</c:v>
                </c:pt>
                <c:pt idx="74">
                  <c:v>1093.1606494749212</c:v>
                </c:pt>
                <c:pt idx="75">
                  <c:v>1101.3257940580618</c:v>
                </c:pt>
                <c:pt idx="76">
                  <c:v>1118.5897324426373</c:v>
                </c:pt>
                <c:pt idx="77">
                  <c:v>1109.4989752021288</c:v>
                </c:pt>
                <c:pt idx="78">
                  <c:v>1097.6958496815873</c:v>
                </c:pt>
                <c:pt idx="79">
                  <c:v>1085.0035256637802</c:v>
                </c:pt>
                <c:pt idx="80">
                  <c:v>1078.6646311788652</c:v>
                </c:pt>
                <c:pt idx="81">
                  <c:v>1083.1919191396591</c:v>
                </c:pt>
                <c:pt idx="82">
                  <c:v>1089.5342718324846</c:v>
                </c:pt>
                <c:pt idx="83">
                  <c:v>1091.3472626965172</c:v>
                </c:pt>
                <c:pt idx="84">
                  <c:v>1096.7886114667663</c:v>
                </c:pt>
                <c:pt idx="85">
                  <c:v>1100.4181591930196</c:v>
                </c:pt>
                <c:pt idx="86">
                  <c:v>1113.1340839319155</c:v>
                </c:pt>
                <c:pt idx="87">
                  <c:v>1094.974432340647</c:v>
                </c:pt>
                <c:pt idx="88">
                  <c:v>1094.0674913860541</c:v>
                </c:pt>
                <c:pt idx="89">
                  <c:v>1104.9573259027434</c:v>
                </c:pt>
                <c:pt idx="90">
                  <c:v>1106.773687559683</c:v>
                </c:pt>
                <c:pt idx="91">
                  <c:v>1098.6031870264587</c:v>
                </c:pt>
                <c:pt idx="92">
                  <c:v>1093.1606494749212</c:v>
                </c:pt>
                <c:pt idx="93">
                  <c:v>1094.0674913860541</c:v>
                </c:pt>
                <c:pt idx="94">
                  <c:v>1096.7886114667663</c:v>
                </c:pt>
                <c:pt idx="95">
                  <c:v>1100.4181591930196</c:v>
                </c:pt>
                <c:pt idx="96">
                  <c:v>1107.6820173978235</c:v>
                </c:pt>
                <c:pt idx="97">
                  <c:v>1113.1340839319155</c:v>
                </c:pt>
                <c:pt idx="98">
                  <c:v>1113.1340839319155</c:v>
                </c:pt>
                <c:pt idx="99">
                  <c:v>1112.2251575549142</c:v>
                </c:pt>
                <c:pt idx="100">
                  <c:v>1103.1413614601015</c:v>
                </c:pt>
                <c:pt idx="101">
                  <c:v>1104.0492940404938</c:v>
                </c:pt>
                <c:pt idx="102">
                  <c:v>1108.5904466047227</c:v>
                </c:pt>
                <c:pt idx="103">
                  <c:v>1105.8654570685655</c:v>
                </c:pt>
                <c:pt idx="104">
                  <c:v>1105.8654570685655</c:v>
                </c:pt>
                <c:pt idx="105">
                  <c:v>1111.316330655463</c:v>
                </c:pt>
                <c:pt idx="106">
                  <c:v>1112.2251575549142</c:v>
                </c:pt>
                <c:pt idx="107">
                  <c:v>1106.773687559683</c:v>
                </c:pt>
                <c:pt idx="108">
                  <c:v>1113.1340839319155</c:v>
                </c:pt>
                <c:pt idx="109">
                  <c:v>1098.6031870264587</c:v>
                </c:pt>
                <c:pt idx="110">
                  <c:v>1096.7886114667663</c:v>
                </c:pt>
                <c:pt idx="111">
                  <c:v>1097.6958496815873</c:v>
                </c:pt>
                <c:pt idx="112">
                  <c:v>1120.4090787547855</c:v>
                </c:pt>
                <c:pt idx="113">
                  <c:v>1114.043109808248</c:v>
                </c:pt>
                <c:pt idx="114">
                  <c:v>1124.0489676397588</c:v>
                </c:pt>
                <c:pt idx="115">
                  <c:v>1120.4090787547855</c:v>
                </c:pt>
                <c:pt idx="116">
                  <c:v>1118.5897324426373</c:v>
                </c:pt>
                <c:pt idx="117">
                  <c:v>1111.316330655463</c:v>
                </c:pt>
                <c:pt idx="118">
                  <c:v>1114.952235205696</c:v>
                </c:pt>
                <c:pt idx="119">
                  <c:v>1111.316330655463</c:v>
                </c:pt>
                <c:pt idx="120">
                  <c:v>1106.773687559683</c:v>
                </c:pt>
                <c:pt idx="121">
                  <c:v>1114.952235205696</c:v>
                </c:pt>
                <c:pt idx="122">
                  <c:v>1118.5897324426373</c:v>
                </c:pt>
                <c:pt idx="123">
                  <c:v>1118.5897324426373</c:v>
                </c:pt>
                <c:pt idx="124">
                  <c:v>1123.1388458313063</c:v>
                </c:pt>
                <c:pt idx="125">
                  <c:v>1114.043109808248</c:v>
                </c:pt>
                <c:pt idx="126">
                  <c:v>1106.773687559683</c:v>
                </c:pt>
                <c:pt idx="127">
                  <c:v>1107.6820173978235</c:v>
                </c:pt>
                <c:pt idx="128">
                  <c:v>1111.316330655463</c:v>
                </c:pt>
                <c:pt idx="129">
                  <c:v>1106.773687559683</c:v>
                </c:pt>
                <c:pt idx="130">
                  <c:v>1100.4181591930196</c:v>
                </c:pt>
                <c:pt idx="131">
                  <c:v>1104.0492940404938</c:v>
                </c:pt>
                <c:pt idx="132">
                  <c:v>1101.3257940580618</c:v>
                </c:pt>
                <c:pt idx="133">
                  <c:v>1100.4181591930196</c:v>
                </c:pt>
                <c:pt idx="134">
                  <c:v>1096.7886114667663</c:v>
                </c:pt>
                <c:pt idx="135">
                  <c:v>1098.6031870264587</c:v>
                </c:pt>
                <c:pt idx="136">
                  <c:v>1094.0674913860541</c:v>
                </c:pt>
                <c:pt idx="137">
                  <c:v>1112.2251575549142</c:v>
                </c:pt>
                <c:pt idx="138">
                  <c:v>1124.0489676397588</c:v>
                </c:pt>
                <c:pt idx="139">
                  <c:v>1125.8695105622608</c:v>
                </c:pt>
                <c:pt idx="140">
                  <c:v>1117.6802087427138</c:v>
                </c:pt>
                <c:pt idx="141">
                  <c:v>1115.861460146055</c:v>
                </c:pt>
                <c:pt idx="142">
                  <c:v>1116.770784651126</c:v>
                </c:pt>
                <c:pt idx="143">
                  <c:v>1124.959189209453</c:v>
                </c:pt>
                <c:pt idx="144">
                  <c:v>1124.959189209453</c:v>
                </c:pt>
                <c:pt idx="145">
                  <c:v>1126.7799317200625</c:v>
                </c:pt>
                <c:pt idx="146">
                  <c:v>1133.1556762039472</c:v>
                </c:pt>
                <c:pt idx="147">
                  <c:v>1134.0668965902448</c:v>
                </c:pt>
                <c:pt idx="148">
                  <c:v>1130.4226148390678</c:v>
                </c:pt>
                <c:pt idx="149">
                  <c:v>1125.8695105622608</c:v>
                </c:pt>
                <c:pt idx="150">
                  <c:v>1123.1388458313063</c:v>
                </c:pt>
                <c:pt idx="151">
                  <c:v>1117.6802087427138</c:v>
                </c:pt>
                <c:pt idx="152">
                  <c:v>1123.1388458313063</c:v>
                </c:pt>
                <c:pt idx="153">
                  <c:v>1115.861460146055</c:v>
                </c:pt>
                <c:pt idx="154">
                  <c:v>1109.4989752021288</c:v>
                </c:pt>
                <c:pt idx="155">
                  <c:v>1101.3257940580618</c:v>
                </c:pt>
                <c:pt idx="156">
                  <c:v>1113.1340839319155</c:v>
                </c:pt>
                <c:pt idx="157">
                  <c:v>1102.2335281398584</c:v>
                </c:pt>
                <c:pt idx="158">
                  <c:v>1108.5904466047227</c:v>
                </c:pt>
                <c:pt idx="159">
                  <c:v>1107.6820173978235</c:v>
                </c:pt>
                <c:pt idx="160">
                  <c:v>1107.6820173978235</c:v>
                </c:pt>
                <c:pt idx="161">
                  <c:v>1103.1413614601015</c:v>
                </c:pt>
                <c:pt idx="162">
                  <c:v>1103.1413614601015</c:v>
                </c:pt>
                <c:pt idx="163">
                  <c:v>1106.773687559683</c:v>
                </c:pt>
                <c:pt idx="164">
                  <c:v>1101.3257940580618</c:v>
                </c:pt>
                <c:pt idx="165">
                  <c:v>1094.0674913860541</c:v>
                </c:pt>
                <c:pt idx="166">
                  <c:v>1092.2539065856154</c:v>
                </c:pt>
                <c:pt idx="167">
                  <c:v>1096.7886114667663</c:v>
                </c:pt>
                <c:pt idx="168">
                  <c:v>1104.9573259027434</c:v>
                </c:pt>
                <c:pt idx="169">
                  <c:v>1109.4989752021288</c:v>
                </c:pt>
                <c:pt idx="170">
                  <c:v>1114.043109808248</c:v>
                </c:pt>
                <c:pt idx="171">
                  <c:v>1111.316330655463</c:v>
                </c:pt>
                <c:pt idx="172">
                  <c:v>1128.601073538207</c:v>
                </c:pt>
                <c:pt idx="173">
                  <c:v>1126.7799317200625</c:v>
                </c:pt>
                <c:pt idx="174">
                  <c:v>1131.3335353502916</c:v>
                </c:pt>
                <c:pt idx="175">
                  <c:v>1135.8896373915056</c:v>
                </c:pt>
                <c:pt idx="176">
                  <c:v>1132.244555797943</c:v>
                </c:pt>
                <c:pt idx="177">
                  <c:v>1133.1556762039472</c:v>
                </c:pt>
                <c:pt idx="178">
                  <c:v>1132.244555797943</c:v>
                </c:pt>
                <c:pt idx="179">
                  <c:v>1139.5363197235938</c:v>
                </c:pt>
                <c:pt idx="180">
                  <c:v>1141.3602616060562</c:v>
                </c:pt>
                <c:pt idx="181">
                  <c:v>1139.5363197235938</c:v>
                </c:pt>
                <c:pt idx="182">
                  <c:v>1139.5363197235938</c:v>
                </c:pt>
                <c:pt idx="183">
                  <c:v>1138.6244989944453</c:v>
                </c:pt>
                <c:pt idx="184">
                  <c:v>1127.6904527047468</c:v>
                </c:pt>
                <c:pt idx="185">
                  <c:v>1111.316330655463</c:v>
                </c:pt>
                <c:pt idx="186">
                  <c:v>1103.1413614601015</c:v>
                </c:pt>
                <c:pt idx="187">
                  <c:v>1103.1413614601015</c:v>
                </c:pt>
                <c:pt idx="188">
                  <c:v>1100.4181591930196</c:v>
                </c:pt>
                <c:pt idx="189">
                  <c:v>1094.0674913860541</c:v>
                </c:pt>
                <c:pt idx="190">
                  <c:v>1107.6820173978235</c:v>
                </c:pt>
                <c:pt idx="191">
                  <c:v>1111.316330655463</c:v>
                </c:pt>
                <c:pt idx="192">
                  <c:v>1097.6958496815873</c:v>
                </c:pt>
                <c:pt idx="193">
                  <c:v>1089.5342718324846</c:v>
                </c:pt>
                <c:pt idx="194">
                  <c:v>1094.0674913860541</c:v>
                </c:pt>
                <c:pt idx="195">
                  <c:v>1100.4181591930196</c:v>
                </c:pt>
                <c:pt idx="196">
                  <c:v>1101.3257940580618</c:v>
                </c:pt>
                <c:pt idx="197">
                  <c:v>1097.6958496815873</c:v>
                </c:pt>
                <c:pt idx="198">
                  <c:v>1101.3257940580618</c:v>
                </c:pt>
                <c:pt idx="199">
                  <c:v>1094.0674913860541</c:v>
                </c:pt>
                <c:pt idx="200">
                  <c:v>1095.8814723603364</c:v>
                </c:pt>
                <c:pt idx="201">
                  <c:v>1097.6958496815873</c:v>
                </c:pt>
                <c:pt idx="202">
                  <c:v>1108.5904466047227</c:v>
                </c:pt>
                <c:pt idx="203">
                  <c:v>1110.4076032117894</c:v>
                </c:pt>
                <c:pt idx="204">
                  <c:v>1112.2251575549142</c:v>
                </c:pt>
                <c:pt idx="205">
                  <c:v>1118.5897324426373</c:v>
                </c:pt>
                <c:pt idx="206">
                  <c:v>1109.4989752021288</c:v>
                </c:pt>
                <c:pt idx="207">
                  <c:v>1111.316330655463</c:v>
                </c:pt>
                <c:pt idx="208">
                  <c:v>1098.6031870264587</c:v>
                </c:pt>
                <c:pt idx="209">
                  <c:v>1092.2539065856154</c:v>
                </c:pt>
                <c:pt idx="210">
                  <c:v>1098.6031870264587</c:v>
                </c:pt>
                <c:pt idx="211">
                  <c:v>1092.2539065856154</c:v>
                </c:pt>
                <c:pt idx="212">
                  <c:v>1097.6958496815873</c:v>
                </c:pt>
                <c:pt idx="213">
                  <c:v>1099.5106235230458</c:v>
                </c:pt>
                <c:pt idx="214">
                  <c:v>1102.2335281398584</c:v>
                </c:pt>
                <c:pt idx="215">
                  <c:v>1115.861460146055</c:v>
                </c:pt>
                <c:pt idx="216">
                  <c:v>1118.5897324426373</c:v>
                </c:pt>
                <c:pt idx="217">
                  <c:v>1109.4989752021288</c:v>
                </c:pt>
                <c:pt idx="218">
                  <c:v>1100.4181591930196</c:v>
                </c:pt>
                <c:pt idx="219">
                  <c:v>1109.4989752021288</c:v>
                </c:pt>
                <c:pt idx="220">
                  <c:v>1104.0492940404938</c:v>
                </c:pt>
                <c:pt idx="221">
                  <c:v>1109.4989752021288</c:v>
                </c:pt>
                <c:pt idx="222">
                  <c:v>1128.601073538207</c:v>
                </c:pt>
                <c:pt idx="223">
                  <c:v>1150.4859852257428</c:v>
                </c:pt>
                <c:pt idx="224">
                  <c:v>1199.938943525311</c:v>
                </c:pt>
                <c:pt idx="225">
                  <c:v>1233.0719605380152</c:v>
                </c:pt>
                <c:pt idx="226">
                  <c:v>1269.11587951126</c:v>
                </c:pt>
                <c:pt idx="227">
                  <c:v>1295.0903897043486</c:v>
                </c:pt>
                <c:pt idx="228">
                  <c:v>1337.006105369449</c:v>
                </c:pt>
                <c:pt idx="229">
                  <c:v>1387.5858538848397</c:v>
                </c:pt>
                <c:pt idx="230">
                  <c:v>1422.4210751257488</c:v>
                </c:pt>
                <c:pt idx="231">
                  <c:v>1454.5611740620384</c:v>
                </c:pt>
                <c:pt idx="232">
                  <c:v>1501.1006550508382</c:v>
                </c:pt>
                <c:pt idx="233">
                  <c:v>1545.029429006513</c:v>
                </c:pt>
                <c:pt idx="234">
                  <c:v>1584.3801737332146</c:v>
                </c:pt>
                <c:pt idx="235">
                  <c:v>1622.9516946169565</c:v>
                </c:pt>
                <c:pt idx="236">
                  <c:v>1666.5598951679362</c:v>
                </c:pt>
                <c:pt idx="237">
                  <c:v>1704.5398022938812</c:v>
                </c:pt>
                <c:pt idx="238">
                  <c:v>1719.1938379297735</c:v>
                </c:pt>
                <c:pt idx="239">
                  <c:v>1765.2779938132917</c:v>
                </c:pt>
                <c:pt idx="240">
                  <c:v>1802.725414082542</c:v>
                </c:pt>
                <c:pt idx="241">
                  <c:v>1839.3503632818624</c:v>
                </c:pt>
                <c:pt idx="242">
                  <c:v>1877.1340783685873</c:v>
                </c:pt>
                <c:pt idx="243">
                  <c:v>1914.089419703655</c:v>
                </c:pt>
                <c:pt idx="244">
                  <c:v>1959.2578873784682</c:v>
                </c:pt>
                <c:pt idx="245">
                  <c:v>2001.637948699572</c:v>
                </c:pt>
                <c:pt idx="246">
                  <c:v>2025.9525921838003</c:v>
                </c:pt>
                <c:pt idx="247">
                  <c:v>2046.2693222940215</c:v>
                </c:pt>
                <c:pt idx="248">
                  <c:v>2062.5585719178252</c:v>
                </c:pt>
                <c:pt idx="249">
                  <c:v>2098.303098641115</c:v>
                </c:pt>
                <c:pt idx="250">
                  <c:v>2129.064205764419</c:v>
                </c:pt>
                <c:pt idx="251">
                  <c:v>2152.725133759299</c:v>
                </c:pt>
                <c:pt idx="252">
                  <c:v>2175.420586135636</c:v>
                </c:pt>
                <c:pt idx="253">
                  <c:v>2197.142444412768</c:v>
                </c:pt>
                <c:pt idx="254">
                  <c:v>2227.2330171099256</c:v>
                </c:pt>
                <c:pt idx="255">
                  <c:v>2254.3037872034693</c:v>
                </c:pt>
                <c:pt idx="256">
                  <c:v>2284.602586518383</c:v>
                </c:pt>
                <c:pt idx="257">
                  <c:v>2305.5629090548764</c:v>
                </c:pt>
                <c:pt idx="258">
                  <c:v>2326.5762722565914</c:v>
                </c:pt>
                <c:pt idx="259">
                  <c:v>2332.890664327152</c:v>
                </c:pt>
                <c:pt idx="260">
                  <c:v>2324.4725414525083</c:v>
                </c:pt>
                <c:pt idx="261">
                  <c:v>2340.263528789683</c:v>
                </c:pt>
                <c:pt idx="262">
                  <c:v>2342.371264411635</c:v>
                </c:pt>
                <c:pt idx="263">
                  <c:v>2340.263528789683</c:v>
                </c:pt>
                <c:pt idx="264">
                  <c:v>2328.6805361568613</c:v>
                </c:pt>
                <c:pt idx="265">
                  <c:v>2302.415485881884</c:v>
                </c:pt>
                <c:pt idx="266">
                  <c:v>2288.7904206218927</c:v>
                </c:pt>
                <c:pt idx="267">
                  <c:v>2274.1422319550993</c:v>
                </c:pt>
                <c:pt idx="268">
                  <c:v>2273.096920854525</c:v>
                </c:pt>
                <c:pt idx="269">
                  <c:v>2267.8723382158378</c:v>
                </c:pt>
                <c:pt idx="270">
                  <c:v>2273.096920854525</c:v>
                </c:pt>
                <c:pt idx="271">
                  <c:v>2297.17243016281</c:v>
                </c:pt>
                <c:pt idx="272">
                  <c:v>2300.317866326176</c:v>
                </c:pt>
                <c:pt idx="273">
                  <c:v>2303.464494394142</c:v>
                </c:pt>
                <c:pt idx="274">
                  <c:v>2300.317866326176</c:v>
                </c:pt>
                <c:pt idx="275">
                  <c:v>2302.415485881884</c:v>
                </c:pt>
                <c:pt idx="276">
                  <c:v>2300.317866326176</c:v>
                </c:pt>
                <c:pt idx="277">
                  <c:v>2298.2207765058247</c:v>
                </c:pt>
                <c:pt idx="278">
                  <c:v>2297.17243016281</c:v>
                </c:pt>
                <c:pt idx="279">
                  <c:v>2295.0761344440098</c:v>
                </c:pt>
                <c:pt idx="280">
                  <c:v>2290.885129940437</c:v>
                </c:pt>
                <c:pt idx="281">
                  <c:v>2292.9803677922127</c:v>
                </c:pt>
                <c:pt idx="282">
                  <c:v>2290.885129940437</c:v>
                </c:pt>
                <c:pt idx="283">
                  <c:v>2294.028185001426</c:v>
                </c:pt>
                <c:pt idx="284">
                  <c:v>2295.0761344440098</c:v>
                </c:pt>
                <c:pt idx="285">
                  <c:v>2296.124216153339</c:v>
                </c:pt>
                <c:pt idx="286">
                  <c:v>2288.7904206218927</c:v>
                </c:pt>
                <c:pt idx="287">
                  <c:v>2297.17243016281</c:v>
                </c:pt>
                <c:pt idx="288">
                  <c:v>2295.0761344440098</c:v>
                </c:pt>
                <c:pt idx="289">
                  <c:v>2278.3247927043567</c:v>
                </c:pt>
                <c:pt idx="290">
                  <c:v>2287.7432640792695</c:v>
                </c:pt>
                <c:pt idx="291">
                  <c:v>2298.2207765058247</c:v>
                </c:pt>
                <c:pt idx="292">
                  <c:v>2298.2207765058247</c:v>
                </c:pt>
                <c:pt idx="293">
                  <c:v>2309.7613298594733</c:v>
                </c:pt>
                <c:pt idx="294">
                  <c:v>2318.1645449179905</c:v>
                </c:pt>
                <c:pt idx="295">
                  <c:v>2318.1645449179905</c:v>
                </c:pt>
                <c:pt idx="296">
                  <c:v>2321.317944211076</c:v>
                </c:pt>
                <c:pt idx="297">
                  <c:v>2325.5243402344095</c:v>
                </c:pt>
                <c:pt idx="298">
                  <c:v>2325.5243402344095</c:v>
                </c:pt>
                <c:pt idx="299">
                  <c:v>2329.7328681025074</c:v>
                </c:pt>
                <c:pt idx="300">
                  <c:v>2325.5243402344095</c:v>
                </c:pt>
                <c:pt idx="301">
                  <c:v>2310.811266815228</c:v>
                </c:pt>
                <c:pt idx="302">
                  <c:v>2307.661854120586</c:v>
                </c:pt>
                <c:pt idx="303">
                  <c:v>2306.6123152703512</c:v>
                </c:pt>
                <c:pt idx="304">
                  <c:v>2305.5629090548764</c:v>
                </c:pt>
                <c:pt idx="305">
                  <c:v>2305.5629090548764</c:v>
                </c:pt>
                <c:pt idx="306">
                  <c:v>2305.5629090548764</c:v>
                </c:pt>
                <c:pt idx="307">
                  <c:v>2312.9115390672077</c:v>
                </c:pt>
                <c:pt idx="308">
                  <c:v>2321.317944211076</c:v>
                </c:pt>
                <c:pt idx="309">
                  <c:v>2322.369343474572</c:v>
                </c:pt>
                <c:pt idx="310">
                  <c:v>2322.369343474572</c:v>
                </c:pt>
                <c:pt idx="311">
                  <c:v>2323.420875877143</c:v>
                </c:pt>
                <c:pt idx="312">
                  <c:v>2326.5762722565914</c:v>
                </c:pt>
                <c:pt idx="313">
                  <c:v>2327.6283375528183</c:v>
                </c:pt>
                <c:pt idx="314">
                  <c:v>2329.7328681025074</c:v>
                </c:pt>
                <c:pt idx="315">
                  <c:v>2338.1563280242053</c:v>
                </c:pt>
                <c:pt idx="316">
                  <c:v>2344.4795351616476</c:v>
                </c:pt>
                <c:pt idx="317">
                  <c:v>2336.049661843819</c:v>
                </c:pt>
                <c:pt idx="318">
                  <c:v>2340.263528789683</c:v>
                </c:pt>
                <c:pt idx="319">
                  <c:v>2340.263528789683</c:v>
                </c:pt>
                <c:pt idx="320">
                  <c:v>2342.371264411635</c:v>
                </c:pt>
                <c:pt idx="321">
                  <c:v>2340.263528789683</c:v>
                </c:pt>
                <c:pt idx="322">
                  <c:v>2339.209861566853</c:v>
                </c:pt>
                <c:pt idx="323">
                  <c:v>2339.209861566853</c:v>
                </c:pt>
                <c:pt idx="324">
                  <c:v>2338.1563280242053</c:v>
                </c:pt>
                <c:pt idx="325">
                  <c:v>2334.996529138286</c:v>
                </c:pt>
                <c:pt idx="326">
                  <c:v>2342.371264411635</c:v>
                </c:pt>
                <c:pt idx="327">
                  <c:v>2352.9179748812703</c:v>
                </c:pt>
                <c:pt idx="328">
                  <c:v>2356.0846018569773</c:v>
                </c:pt>
                <c:pt idx="329">
                  <c:v>2351.8627008460453</c:v>
                </c:pt>
                <c:pt idx="330">
                  <c:v>2347.642945246379</c:v>
                </c:pt>
                <c:pt idx="331">
                  <c:v>2343.4253328786517</c:v>
                </c:pt>
                <c:pt idx="332">
                  <c:v>2342.371264411635</c:v>
                </c:pt>
                <c:pt idx="333">
                  <c:v>2339.209861566853</c:v>
                </c:pt>
                <c:pt idx="334">
                  <c:v>2344.4795351616476</c:v>
                </c:pt>
                <c:pt idx="335">
                  <c:v>2347.642945246379</c:v>
                </c:pt>
                <c:pt idx="336">
                  <c:v>2340.263528789683</c:v>
                </c:pt>
                <c:pt idx="337">
                  <c:v>2344.4795351616476</c:v>
                </c:pt>
                <c:pt idx="338">
                  <c:v>2347.642945246379</c:v>
                </c:pt>
                <c:pt idx="339">
                  <c:v>2345.5338712946004</c:v>
                </c:pt>
                <c:pt idx="340">
                  <c:v>2339.209861566853</c:v>
                </c:pt>
                <c:pt idx="341">
                  <c:v>2339.209861566853</c:v>
                </c:pt>
                <c:pt idx="342">
                  <c:v>2339.209861566853</c:v>
                </c:pt>
                <c:pt idx="343">
                  <c:v>2340.263528789683</c:v>
                </c:pt>
                <c:pt idx="344">
                  <c:v>2342.371264411635</c:v>
                </c:pt>
                <c:pt idx="345">
                  <c:v>2340.263528789683</c:v>
                </c:pt>
                <c:pt idx="346">
                  <c:v>2337.1029281278297</c:v>
                </c:pt>
                <c:pt idx="347">
                  <c:v>2325.5243402344095</c:v>
                </c:pt>
                <c:pt idx="348">
                  <c:v>2312.9115390672077</c:v>
                </c:pt>
                <c:pt idx="349">
                  <c:v>2298.2207765058247</c:v>
                </c:pt>
                <c:pt idx="350">
                  <c:v>2291.932682783002</c:v>
                </c:pt>
                <c:pt idx="351">
                  <c:v>2289.8377092311766</c:v>
                </c:pt>
                <c:pt idx="352">
                  <c:v>2273.096920854525</c:v>
                </c:pt>
                <c:pt idx="353">
                  <c:v>2275.1876746572234</c:v>
                </c:pt>
                <c:pt idx="354">
                  <c:v>2289.8377092311766</c:v>
                </c:pt>
                <c:pt idx="355">
                  <c:v>2280.4168633514364</c:v>
                </c:pt>
                <c:pt idx="356">
                  <c:v>2265.783425212685</c:v>
                </c:pt>
                <c:pt idx="357">
                  <c:v>2237.6344105560556</c:v>
                </c:pt>
                <c:pt idx="358">
                  <c:v>2204.3957091120064</c:v>
                </c:pt>
                <c:pt idx="359">
                  <c:v>2190.9303989597947</c:v>
                </c:pt>
                <c:pt idx="360">
                  <c:v>2171.2895238667425</c:v>
                </c:pt>
                <c:pt idx="361">
                  <c:v>2143.4584790657173</c:v>
                </c:pt>
                <c:pt idx="362">
                  <c:v>2112.644102539577</c:v>
                </c:pt>
                <c:pt idx="363">
                  <c:v>2071.7353364013707</c:v>
                </c:pt>
                <c:pt idx="364">
                  <c:v>2048.303731901062</c:v>
                </c:pt>
                <c:pt idx="365">
                  <c:v>2045.2523043659894</c:v>
                </c:pt>
                <c:pt idx="366">
                  <c:v>2035.0889699206214</c:v>
                </c:pt>
                <c:pt idx="367">
                  <c:v>2010.747598851101</c:v>
                </c:pt>
                <c:pt idx="368">
                  <c:v>1976.3856747324908</c:v>
                </c:pt>
                <c:pt idx="369">
                  <c:v>1951.209960044789</c:v>
                </c:pt>
                <c:pt idx="370">
                  <c:v>1935.1374670392543</c:v>
                </c:pt>
                <c:pt idx="371">
                  <c:v>1922.1014339507242</c:v>
                </c:pt>
                <c:pt idx="372">
                  <c:v>1900.0869690255795</c:v>
                </c:pt>
                <c:pt idx="373">
                  <c:v>1875.141169887911</c:v>
                </c:pt>
                <c:pt idx="374">
                  <c:v>1854.2444567857297</c:v>
                </c:pt>
                <c:pt idx="375">
                  <c:v>1833.4001978356596</c:v>
                </c:pt>
                <c:pt idx="376">
                  <c:v>1818.5434106450862</c:v>
                </c:pt>
                <c:pt idx="377">
                  <c:v>1792.8544454646421</c:v>
                </c:pt>
                <c:pt idx="378">
                  <c:v>1779.054772372749</c:v>
                </c:pt>
                <c:pt idx="379">
                  <c:v>1750.5424794082815</c:v>
                </c:pt>
                <c:pt idx="380">
                  <c:v>1729.9565901247943</c:v>
                </c:pt>
                <c:pt idx="381">
                  <c:v>1708.445017284203</c:v>
                </c:pt>
                <c:pt idx="382">
                  <c:v>1690.8859946246039</c:v>
                </c:pt>
                <c:pt idx="383">
                  <c:v>1665.5883318847395</c:v>
                </c:pt>
                <c:pt idx="384">
                  <c:v>1636.49416592858</c:v>
                </c:pt>
                <c:pt idx="385">
                  <c:v>1622.9516946169565</c:v>
                </c:pt>
                <c:pt idx="386">
                  <c:v>1598.823506523358</c:v>
                </c:pt>
                <c:pt idx="387">
                  <c:v>1574.7652228853653</c:v>
                </c:pt>
                <c:pt idx="388">
                  <c:v>1541.2002969439664</c:v>
                </c:pt>
                <c:pt idx="389">
                  <c:v>1520.1715743179184</c:v>
                </c:pt>
                <c:pt idx="390">
                  <c:v>1509.6771490824522</c:v>
                </c:pt>
                <c:pt idx="391">
                  <c:v>1496.339760887633</c:v>
                </c:pt>
                <c:pt idx="392">
                  <c:v>1471.6270160789618</c:v>
                </c:pt>
                <c:pt idx="393">
                  <c:v>1441.3119468843274</c:v>
                </c:pt>
                <c:pt idx="394">
                  <c:v>1405.455956609654</c:v>
                </c:pt>
                <c:pt idx="395">
                  <c:v>1401.6906325653172</c:v>
                </c:pt>
                <c:pt idx="396">
                  <c:v>1372.5671167379787</c:v>
                </c:pt>
                <c:pt idx="397">
                  <c:v>1359.4479672272937</c:v>
                </c:pt>
                <c:pt idx="398">
                  <c:v>1349.1545846728486</c:v>
                </c:pt>
                <c:pt idx="399">
                  <c:v>1323.0106783958818</c:v>
                </c:pt>
                <c:pt idx="400">
                  <c:v>1301.596732056907</c:v>
                </c:pt>
                <c:pt idx="401">
                  <c:v>1293.2323707063865</c:v>
                </c:pt>
                <c:pt idx="402">
                  <c:v>1283.9485066145412</c:v>
                </c:pt>
                <c:pt idx="403">
                  <c:v>1272.8215531922137</c:v>
                </c:pt>
                <c:pt idx="404">
                  <c:v>1251.5364772836865</c:v>
                </c:pt>
                <c:pt idx="405">
                  <c:v>1236.761580758448</c:v>
                </c:pt>
                <c:pt idx="406">
                  <c:v>1210.9685999660717</c:v>
                </c:pt>
                <c:pt idx="407">
                  <c:v>1200.8575222178408</c:v>
                </c:pt>
                <c:pt idx="408">
                  <c:v>1179.7558777219153</c:v>
                </c:pt>
                <c:pt idx="409">
                  <c:v>1172.4287266397807</c:v>
                </c:pt>
                <c:pt idx="410">
                  <c:v>1156.8799641583068</c:v>
                </c:pt>
                <c:pt idx="411">
                  <c:v>1122.228823762232</c:v>
                </c:pt>
                <c:pt idx="412">
                  <c:v>1100.4181591930196</c:v>
                </c:pt>
                <c:pt idx="413">
                  <c:v>1085.9094771562777</c:v>
                </c:pt>
                <c:pt idx="414">
                  <c:v>1055.1624399426046</c:v>
                </c:pt>
                <c:pt idx="415">
                  <c:v>1017.3373154199851</c:v>
                </c:pt>
                <c:pt idx="416">
                  <c:v>991.3201604090393</c:v>
                </c:pt>
                <c:pt idx="417">
                  <c:v>974.3185298936451</c:v>
                </c:pt>
                <c:pt idx="418">
                  <c:v>950.2180414034884</c:v>
                </c:pt>
                <c:pt idx="419">
                  <c:v>943.0905680861289</c:v>
                </c:pt>
                <c:pt idx="420">
                  <c:v>908.431474159105</c:v>
                </c:pt>
                <c:pt idx="421">
                  <c:v>894.254100822344</c:v>
                </c:pt>
                <c:pt idx="422">
                  <c:v>890.7135363080125</c:v>
                </c:pt>
                <c:pt idx="423">
                  <c:v>855.3906718716163</c:v>
                </c:pt>
                <c:pt idx="424">
                  <c:v>834.2688510483048</c:v>
                </c:pt>
                <c:pt idx="425">
                  <c:v>806.1897368626016</c:v>
                </c:pt>
                <c:pt idx="426">
                  <c:v>786.0663594498834</c:v>
                </c:pt>
                <c:pt idx="427">
                  <c:v>778.205249959043</c:v>
                </c:pt>
                <c:pt idx="428">
                  <c:v>741.6181508946038</c:v>
                </c:pt>
                <c:pt idx="429">
                  <c:v>736.4045570193706</c:v>
                </c:pt>
                <c:pt idx="430">
                  <c:v>737.2732620491412</c:v>
                </c:pt>
                <c:pt idx="431">
                  <c:v>725.9871789907601</c:v>
                </c:pt>
                <c:pt idx="432">
                  <c:v>700.8656712240482</c:v>
                </c:pt>
                <c:pt idx="433">
                  <c:v>637.1047974910182</c:v>
                </c:pt>
                <c:pt idx="434">
                  <c:v>637.9631757605443</c:v>
                </c:pt>
                <c:pt idx="435">
                  <c:v>600.278220116447</c:v>
                </c:pt>
                <c:pt idx="436">
                  <c:v>578.0899600961174</c:v>
                </c:pt>
                <c:pt idx="437">
                  <c:v>551.7119798735022</c:v>
                </c:pt>
                <c:pt idx="438">
                  <c:v>538.978459633528</c:v>
                </c:pt>
                <c:pt idx="439">
                  <c:v>544.9183392659103</c:v>
                </c:pt>
                <c:pt idx="440">
                  <c:v>511.87870136087565</c:v>
                </c:pt>
                <c:pt idx="441">
                  <c:v>484.02439639884574</c:v>
                </c:pt>
                <c:pt idx="442">
                  <c:v>462.14419770762674</c:v>
                </c:pt>
                <c:pt idx="443">
                  <c:v>434.4559437759186</c:v>
                </c:pt>
                <c:pt idx="444">
                  <c:v>420.2282469548725</c:v>
                </c:pt>
                <c:pt idx="445">
                  <c:v>406.02488567703983</c:v>
                </c:pt>
                <c:pt idx="446">
                  <c:v>382.6839439012424</c:v>
                </c:pt>
                <c:pt idx="447">
                  <c:v>370.20680336087554</c:v>
                </c:pt>
                <c:pt idx="448">
                  <c:v>357.7483822822387</c:v>
                </c:pt>
                <c:pt idx="449">
                  <c:v>327.924212008568</c:v>
                </c:pt>
                <c:pt idx="450">
                  <c:v>294.0877503384887</c:v>
                </c:pt>
                <c:pt idx="451">
                  <c:v>244.81817862357337</c:v>
                </c:pt>
                <c:pt idx="452">
                  <c:v>212.13345697946232</c:v>
                </c:pt>
                <c:pt idx="453">
                  <c:v>178.76459836980786</c:v>
                </c:pt>
                <c:pt idx="454">
                  <c:v>181.20168057434796</c:v>
                </c:pt>
                <c:pt idx="455">
                  <c:v>152.81346206684748</c:v>
                </c:pt>
                <c:pt idx="456">
                  <c:v>236.63492950406143</c:v>
                </c:pt>
                <c:pt idx="457">
                  <c:v>282.56534210607174</c:v>
                </c:pt>
                <c:pt idx="458">
                  <c:v>327.924212008568</c:v>
                </c:pt>
                <c:pt idx="459">
                  <c:v>343.65139733848207</c:v>
                </c:pt>
                <c:pt idx="460">
                  <c:v>370.20680336087554</c:v>
                </c:pt>
                <c:pt idx="461">
                  <c:v>407.69460897668785</c:v>
                </c:pt>
                <c:pt idx="462">
                  <c:v>435.29362675574544</c:v>
                </c:pt>
                <c:pt idx="463">
                  <c:v>457.94306872395674</c:v>
                </c:pt>
                <c:pt idx="464">
                  <c:v>475.60211120805735</c:v>
                </c:pt>
                <c:pt idx="465">
                  <c:v>482.3392558376371</c:v>
                </c:pt>
                <c:pt idx="466">
                  <c:v>490.7683804227426</c:v>
                </c:pt>
                <c:pt idx="467">
                  <c:v>506.807327776409</c:v>
                </c:pt>
                <c:pt idx="468">
                  <c:v>491.611763662548</c:v>
                </c:pt>
                <c:pt idx="469">
                  <c:v>483.1817833720446</c:v>
                </c:pt>
                <c:pt idx="470">
                  <c:v>494.98615345734424</c:v>
                </c:pt>
                <c:pt idx="471">
                  <c:v>484.02439639884574</c:v>
                </c:pt>
                <c:pt idx="472">
                  <c:v>481.496813778277</c:v>
                </c:pt>
                <c:pt idx="473">
                  <c:v>489.9250828316855</c:v>
                </c:pt>
                <c:pt idx="474">
                  <c:v>489.0818708719832</c:v>
                </c:pt>
                <c:pt idx="475">
                  <c:v>483.1817833720446</c:v>
                </c:pt>
                <c:pt idx="476">
                  <c:v>468.87042811396265</c:v>
                </c:pt>
                <c:pt idx="477">
                  <c:v>455.42341116280323</c:v>
                </c:pt>
                <c:pt idx="478">
                  <c:v>456.26321207088233</c:v>
                </c:pt>
                <c:pt idx="479">
                  <c:v>450.38638849084475</c:v>
                </c:pt>
                <c:pt idx="480">
                  <c:v>440.3214999838756</c:v>
                </c:pt>
                <c:pt idx="481">
                  <c:v>436.1313942475796</c:v>
                </c:pt>
                <c:pt idx="482">
                  <c:v>429.43161969464074</c:v>
                </c:pt>
                <c:pt idx="483">
                  <c:v>444.51372108058774</c:v>
                </c:pt>
                <c:pt idx="484">
                  <c:v>456.26321207088233</c:v>
                </c:pt>
                <c:pt idx="485">
                  <c:v>469.7115901256227</c:v>
                </c:pt>
                <c:pt idx="486">
                  <c:v>475.60211120805735</c:v>
                </c:pt>
                <c:pt idx="487">
                  <c:v>481.496813778277</c:v>
                </c:pt>
                <c:pt idx="488">
                  <c:v>480.65445717662</c:v>
                </c:pt>
                <c:pt idx="489">
                  <c:v>479.8121860153349</c:v>
                </c:pt>
                <c:pt idx="490">
                  <c:v>486.55274860715474</c:v>
                </c:pt>
                <c:pt idx="491">
                  <c:v>487.395703777099</c:v>
                </c:pt>
                <c:pt idx="492">
                  <c:v>490.7683804227426</c:v>
                </c:pt>
                <c:pt idx="493">
                  <c:v>507.6523416544152</c:v>
                </c:pt>
                <c:pt idx="494">
                  <c:v>504.27280195390426</c:v>
                </c:pt>
                <c:pt idx="495">
                  <c:v>496.6738626998793</c:v>
                </c:pt>
                <c:pt idx="496">
                  <c:v>484.02439639884574</c:v>
                </c:pt>
                <c:pt idx="497">
                  <c:v>469.7115901256227</c:v>
                </c:pt>
                <c:pt idx="498">
                  <c:v>468.02935130052265</c:v>
                </c:pt>
                <c:pt idx="499">
                  <c:v>467.1883596680434</c:v>
                </c:pt>
                <c:pt idx="500">
                  <c:v>472.235587522561</c:v>
                </c:pt>
                <c:pt idx="501">
                  <c:v>469.7115901256227</c:v>
                </c:pt>
                <c:pt idx="502">
                  <c:v>466.34745319927356</c:v>
                </c:pt>
                <c:pt idx="503">
                  <c:v>458.7831245033277</c:v>
                </c:pt>
                <c:pt idx="504">
                  <c:v>471.3941698126509</c:v>
                </c:pt>
                <c:pt idx="505">
                  <c:v>487.395703777099</c:v>
                </c:pt>
                <c:pt idx="506">
                  <c:v>491.611763662548</c:v>
                </c:pt>
                <c:pt idx="507">
                  <c:v>488.23874452624966</c:v>
                </c:pt>
                <c:pt idx="508">
                  <c:v>497.517845968418</c:v>
                </c:pt>
                <c:pt idx="509">
                  <c:v>490.7683804227426</c:v>
                </c:pt>
                <c:pt idx="510">
                  <c:v>482.3392558376371</c:v>
                </c:pt>
                <c:pt idx="511">
                  <c:v>481.496813778277</c:v>
                </c:pt>
                <c:pt idx="512">
                  <c:v>484.02439639884574</c:v>
                </c:pt>
                <c:pt idx="513">
                  <c:v>479.8121860153349</c:v>
                </c:pt>
                <c:pt idx="514">
                  <c:v>489.9250828316855</c:v>
                </c:pt>
                <c:pt idx="515">
                  <c:v>498.36191502504994</c:v>
                </c:pt>
                <c:pt idx="516">
                  <c:v>504.27280195390426</c:v>
                </c:pt>
                <c:pt idx="517">
                  <c:v>505.1175579436457</c:v>
                </c:pt>
                <c:pt idx="518">
                  <c:v>494.1424274484903</c:v>
                </c:pt>
                <c:pt idx="519">
                  <c:v>487.395703777099</c:v>
                </c:pt>
                <c:pt idx="520">
                  <c:v>494.98615345734424</c:v>
                </c:pt>
                <c:pt idx="521">
                  <c:v>489.0818708719832</c:v>
                </c:pt>
                <c:pt idx="522">
                  <c:v>484.02439639884574</c:v>
                </c:pt>
                <c:pt idx="523">
                  <c:v>478.1278999445532</c:v>
                </c:pt>
                <c:pt idx="524">
                  <c:v>491.611763662548</c:v>
                </c:pt>
                <c:pt idx="525">
                  <c:v>497.517845968418</c:v>
                </c:pt>
                <c:pt idx="526">
                  <c:v>488.23874452624966</c:v>
                </c:pt>
                <c:pt idx="527">
                  <c:v>487.395703777099</c:v>
                </c:pt>
                <c:pt idx="528">
                  <c:v>473.0770904997717</c:v>
                </c:pt>
                <c:pt idx="529">
                  <c:v>473.0770904997717</c:v>
                </c:pt>
                <c:pt idx="530">
                  <c:v>469.7115901256227</c:v>
                </c:pt>
                <c:pt idx="531">
                  <c:v>485.7098789990421</c:v>
                </c:pt>
                <c:pt idx="532">
                  <c:v>494.98615345734424</c:v>
                </c:pt>
                <c:pt idx="533">
                  <c:v>498.36191502504994</c:v>
                </c:pt>
                <c:pt idx="534">
                  <c:v>484.02439639884574</c:v>
                </c:pt>
                <c:pt idx="535">
                  <c:v>486.55274860715474</c:v>
                </c:pt>
                <c:pt idx="536">
                  <c:v>481.496813778277</c:v>
                </c:pt>
                <c:pt idx="537">
                  <c:v>488.23874452624966</c:v>
                </c:pt>
                <c:pt idx="538">
                  <c:v>498.36191502504994</c:v>
                </c:pt>
                <c:pt idx="539">
                  <c:v>492.4552325685043</c:v>
                </c:pt>
                <c:pt idx="540">
                  <c:v>500.89463709795825</c:v>
                </c:pt>
                <c:pt idx="541">
                  <c:v>497.517845968418</c:v>
                </c:pt>
                <c:pt idx="542">
                  <c:v>487.395703777099</c:v>
                </c:pt>
                <c:pt idx="543">
                  <c:v>493.2987871580144</c:v>
                </c:pt>
                <c:pt idx="544">
                  <c:v>500.89463709795825</c:v>
                </c:pt>
                <c:pt idx="545">
                  <c:v>500.05031057237005</c:v>
                </c:pt>
                <c:pt idx="546">
                  <c:v>502.58354774027714</c:v>
                </c:pt>
                <c:pt idx="547">
                  <c:v>494.98615345734424</c:v>
                </c:pt>
                <c:pt idx="548">
                  <c:v>481.496813778277</c:v>
                </c:pt>
                <c:pt idx="549">
                  <c:v>480.65445717662</c:v>
                </c:pt>
                <c:pt idx="550">
                  <c:v>478.97000027708714</c:v>
                </c:pt>
                <c:pt idx="551">
                  <c:v>472.235587522561</c:v>
                </c:pt>
                <c:pt idx="552">
                  <c:v>469.7115901256227</c:v>
                </c:pt>
                <c:pt idx="553">
                  <c:v>467.1883596680434</c:v>
                </c:pt>
                <c:pt idx="554">
                  <c:v>468.02935130052265</c:v>
                </c:pt>
                <c:pt idx="555">
                  <c:v>479.8121860153349</c:v>
                </c:pt>
                <c:pt idx="556">
                  <c:v>491.611763662548</c:v>
                </c:pt>
                <c:pt idx="557">
                  <c:v>482.3392558376371</c:v>
                </c:pt>
                <c:pt idx="558">
                  <c:v>465.5066318769672</c:v>
                </c:pt>
                <c:pt idx="559">
                  <c:v>473.0770904997717</c:v>
                </c:pt>
                <c:pt idx="560">
                  <c:v>471.3941698126509</c:v>
                </c:pt>
                <c:pt idx="561">
                  <c:v>460.4634910537072</c:v>
                </c:pt>
                <c:pt idx="562">
                  <c:v>466.34745319927356</c:v>
                </c:pt>
                <c:pt idx="563">
                  <c:v>462.14419770762674</c:v>
                </c:pt>
                <c:pt idx="564">
                  <c:v>479.8121860153349</c:v>
                </c:pt>
                <c:pt idx="565">
                  <c:v>487.395703777099</c:v>
                </c:pt>
                <c:pt idx="566">
                  <c:v>485.7098789990421</c:v>
                </c:pt>
                <c:pt idx="567">
                  <c:v>481.496813778277</c:v>
                </c:pt>
                <c:pt idx="568">
                  <c:v>484.86709493539234</c:v>
                </c:pt>
                <c:pt idx="569">
                  <c:v>487.395703777099</c:v>
                </c:pt>
                <c:pt idx="570">
                  <c:v>491.611763662548</c:v>
                </c:pt>
                <c:pt idx="571">
                  <c:v>484.02439639884574</c:v>
                </c:pt>
                <c:pt idx="572">
                  <c:v>489.9250828316855</c:v>
                </c:pt>
                <c:pt idx="573">
                  <c:v>510.1878993449544</c:v>
                </c:pt>
                <c:pt idx="574">
                  <c:v>494.1424274484903</c:v>
                </c:pt>
                <c:pt idx="575">
                  <c:v>484.02439639884574</c:v>
                </c:pt>
                <c:pt idx="576">
                  <c:v>473.0770904997717</c:v>
                </c:pt>
                <c:pt idx="577">
                  <c:v>468.02935130052265</c:v>
                </c:pt>
                <c:pt idx="578">
                  <c:v>457.94306872395674</c:v>
                </c:pt>
                <c:pt idx="579">
                  <c:v>463.82524460278444</c:v>
                </c:pt>
                <c:pt idx="580">
                  <c:v>473.918678761564</c:v>
                </c:pt>
                <c:pt idx="581">
                  <c:v>460.4634910537072</c:v>
                </c:pt>
                <c:pt idx="582">
                  <c:v>458.7831245033277</c:v>
                </c:pt>
                <c:pt idx="583">
                  <c:v>463.82524460278444</c:v>
                </c:pt>
                <c:pt idx="584">
                  <c:v>479.8121860153349</c:v>
                </c:pt>
                <c:pt idx="585">
                  <c:v>478.97000027708714</c:v>
                </c:pt>
                <c:pt idx="586">
                  <c:v>489.9250828316855</c:v>
                </c:pt>
                <c:pt idx="587">
                  <c:v>455.42341116280323</c:v>
                </c:pt>
                <c:pt idx="588">
                  <c:v>421.0644958349351</c:v>
                </c:pt>
                <c:pt idx="589">
                  <c:v>370.20680336087554</c:v>
                </c:pt>
                <c:pt idx="590">
                  <c:v>357.7483822822387</c:v>
                </c:pt>
                <c:pt idx="591">
                  <c:v>335.37021852002556</c:v>
                </c:pt>
                <c:pt idx="592">
                  <c:v>309.7509214738587</c:v>
                </c:pt>
                <c:pt idx="593">
                  <c:v>305.62616906836683</c:v>
                </c:pt>
                <c:pt idx="594">
                  <c:v>308.1007746410655</c:v>
                </c:pt>
                <c:pt idx="595">
                  <c:v>315.52901908313504</c:v>
                </c:pt>
                <c:pt idx="596">
                  <c:v>316.3547899044197</c:v>
                </c:pt>
                <c:pt idx="597">
                  <c:v>301.5034644995208</c:v>
                </c:pt>
                <c:pt idx="598">
                  <c:v>279.27615995800056</c:v>
                </c:pt>
                <c:pt idx="599">
                  <c:v>271.88026017686866</c:v>
                </c:pt>
                <c:pt idx="600">
                  <c:v>263.67031203467934</c:v>
                </c:pt>
                <c:pt idx="601">
                  <c:v>268.5953068147392</c:v>
                </c:pt>
                <c:pt idx="602">
                  <c:v>267.77427147968217</c:v>
                </c:pt>
                <c:pt idx="603">
                  <c:v>278.45406794941005</c:v>
                </c:pt>
                <c:pt idx="604">
                  <c:v>274.34482827133485</c:v>
                </c:pt>
                <c:pt idx="605">
                  <c:v>270.2376210593009</c:v>
                </c:pt>
                <c:pt idx="606">
                  <c:v>229.27689393864853</c:v>
                </c:pt>
                <c:pt idx="607">
                  <c:v>176.3282312016222</c:v>
                </c:pt>
                <c:pt idx="608">
                  <c:v>169.8347446309593</c:v>
                </c:pt>
                <c:pt idx="609">
                  <c:v>134.21105031764648</c:v>
                </c:pt>
                <c:pt idx="610">
                  <c:v>105.17763566958627</c:v>
                </c:pt>
                <c:pt idx="611">
                  <c:v>81.86320562031534</c:v>
                </c:pt>
                <c:pt idx="612">
                  <c:v>46.614118841925176</c:v>
                </c:pt>
                <c:pt idx="613">
                  <c:v>68.22649725004618</c:v>
                </c:pt>
                <c:pt idx="614">
                  <c:v>105.98275021084049</c:v>
                </c:pt>
                <c:pt idx="615">
                  <c:v>152.00379442073069</c:v>
                </c:pt>
                <c:pt idx="616">
                  <c:v>189.33045746741095</c:v>
                </c:pt>
                <c:pt idx="617">
                  <c:v>230.09413155095984</c:v>
                </c:pt>
                <c:pt idx="618">
                  <c:v>266.1324443037538</c:v>
                </c:pt>
                <c:pt idx="619">
                  <c:v>297.38280573493296</c:v>
                </c:pt>
                <c:pt idx="620">
                  <c:v>332.8874744198094</c:v>
                </c:pt>
                <c:pt idx="621">
                  <c:v>357.7483822822387</c:v>
                </c:pt>
                <c:pt idx="622">
                  <c:v>376.85894520522567</c:v>
                </c:pt>
                <c:pt idx="623">
                  <c:v>401.85204570380154</c:v>
                </c:pt>
                <c:pt idx="624">
                  <c:v>438.6452039656672</c:v>
                </c:pt>
                <c:pt idx="625">
                  <c:v>452.9045179062802</c:v>
                </c:pt>
                <c:pt idx="626">
                  <c:v>488.23874452624966</c:v>
                </c:pt>
                <c:pt idx="627">
                  <c:v>508.49744153016957</c:v>
                </c:pt>
                <c:pt idx="628">
                  <c:v>523.7239648914616</c:v>
                </c:pt>
                <c:pt idx="629">
                  <c:v>546.616228424204</c:v>
                </c:pt>
                <c:pt idx="630">
                  <c:v>564.4650560547726</c:v>
                </c:pt>
                <c:pt idx="631">
                  <c:v>585.7638041937321</c:v>
                </c:pt>
                <c:pt idx="632">
                  <c:v>609.683437873534</c:v>
                </c:pt>
                <c:pt idx="633">
                  <c:v>638.8216427696835</c:v>
                </c:pt>
                <c:pt idx="634">
                  <c:v>656.0096465714477</c:v>
                </c:pt>
                <c:pt idx="635">
                  <c:v>670.6474742236763</c:v>
                </c:pt>
                <c:pt idx="636">
                  <c:v>699.1359516173162</c:v>
                </c:pt>
                <c:pt idx="637">
                  <c:v>725.9871789907601</c:v>
                </c:pt>
                <c:pt idx="638">
                  <c:v>740.7489912358664</c:v>
                </c:pt>
                <c:pt idx="639">
                  <c:v>752.9255128424559</c:v>
                </c:pt>
                <c:pt idx="640">
                  <c:v>773.8411803967535</c:v>
                </c:pt>
                <c:pt idx="641">
                  <c:v>803.5621812963268</c:v>
                </c:pt>
                <c:pt idx="642">
                  <c:v>827.2401661895857</c:v>
                </c:pt>
                <c:pt idx="643">
                  <c:v>843.0630815467129</c:v>
                </c:pt>
                <c:pt idx="644">
                  <c:v>864.2073116253789</c:v>
                </c:pt>
                <c:pt idx="645">
                  <c:v>888.0591032416177</c:v>
                </c:pt>
                <c:pt idx="646">
                  <c:v>900.4537235083499</c:v>
                </c:pt>
                <c:pt idx="647">
                  <c:v>928.8539482633846</c:v>
                </c:pt>
                <c:pt idx="648">
                  <c:v>955.5676639895391</c:v>
                </c:pt>
                <c:pt idx="649">
                  <c:v>978.7892694072564</c:v>
                </c:pt>
                <c:pt idx="650">
                  <c:v>994.0078132662477</c:v>
                </c:pt>
                <c:pt idx="651">
                  <c:v>1008.3566717371078</c:v>
                </c:pt>
                <c:pt idx="652">
                  <c:v>1040.7325452496516</c:v>
                </c:pt>
                <c:pt idx="653">
                  <c:v>1055.1624399426046</c:v>
                </c:pt>
                <c:pt idx="654">
                  <c:v>1075.949442695166</c:v>
                </c:pt>
                <c:pt idx="655">
                  <c:v>1098.6031870264587</c:v>
                </c:pt>
                <c:pt idx="656">
                  <c:v>1114.952235205696</c:v>
                </c:pt>
                <c:pt idx="657">
                  <c:v>1137.712778377368</c:v>
                </c:pt>
                <c:pt idx="658">
                  <c:v>1165.1080351109285</c:v>
                </c:pt>
                <c:pt idx="659">
                  <c:v>1182.505227059027</c:v>
                </c:pt>
                <c:pt idx="660">
                  <c:v>1209.129306227559</c:v>
                </c:pt>
                <c:pt idx="661">
                  <c:v>1224.7763041318067</c:v>
                </c:pt>
                <c:pt idx="662">
                  <c:v>1240.4528410834969</c:v>
                </c:pt>
                <c:pt idx="663">
                  <c:v>1264.4861116772345</c:v>
                </c:pt>
                <c:pt idx="664">
                  <c:v>1281.165370166189</c:v>
                </c:pt>
                <c:pt idx="665">
                  <c:v>1311.831295267536</c:v>
                </c:pt>
                <c:pt idx="666">
                  <c:v>1333.271684542217</c:v>
                </c:pt>
                <c:pt idx="667">
                  <c:v>1348.219455012851</c:v>
                </c:pt>
                <c:pt idx="668">
                  <c:v>1379.134472136669</c:v>
                </c:pt>
                <c:pt idx="669">
                  <c:v>1401.6906325653172</c:v>
                </c:pt>
                <c:pt idx="670">
                  <c:v>1416.7621836316048</c:v>
                </c:pt>
                <c:pt idx="671">
                  <c:v>1434.6952522139236</c:v>
                </c:pt>
                <c:pt idx="672">
                  <c:v>1457.403046564793</c:v>
                </c:pt>
                <c:pt idx="673">
                  <c:v>1483.0237601866352</c:v>
                </c:pt>
                <c:pt idx="674">
                  <c:v>1502.0531615180448</c:v>
                </c:pt>
                <c:pt idx="675">
                  <c:v>1522.0810773724957</c:v>
                </c:pt>
                <c:pt idx="676">
                  <c:v>1545.029429006513</c:v>
                </c:pt>
                <c:pt idx="677">
                  <c:v>1554.609991213747</c:v>
                </c:pt>
                <c:pt idx="678">
                  <c:v>1554.609991213747</c:v>
                </c:pt>
                <c:pt idx="679">
                  <c:v>1576.6873226270645</c:v>
                </c:pt>
                <c:pt idx="680">
                  <c:v>1601.7151901412035</c:v>
                </c:pt>
                <c:pt idx="681">
                  <c:v>1611.3614145772704</c:v>
                </c:pt>
                <c:pt idx="682">
                  <c:v>1637.4623309491476</c:v>
                </c:pt>
                <c:pt idx="683">
                  <c:v>1651.0285069296506</c:v>
                </c:pt>
                <c:pt idx="684">
                  <c:v>1679.2005729995244</c:v>
                </c:pt>
                <c:pt idx="685">
                  <c:v>1701.6120958214324</c:v>
                </c:pt>
                <c:pt idx="686">
                  <c:v>1721.1496646766104</c:v>
                </c:pt>
                <c:pt idx="687">
                  <c:v>1733.8737793581145</c:v>
                </c:pt>
                <c:pt idx="688">
                  <c:v>1754.4693938856726</c:v>
                </c:pt>
                <c:pt idx="689">
                  <c:v>1769.2118845113687</c:v>
                </c:pt>
                <c:pt idx="690">
                  <c:v>1781.0247507633403</c:v>
                </c:pt>
                <c:pt idx="691">
                  <c:v>1808.6536323403911</c:v>
                </c:pt>
                <c:pt idx="692">
                  <c:v>1825.4732703228992</c:v>
                </c:pt>
                <c:pt idx="693">
                  <c:v>1835.3831126255718</c:v>
                </c:pt>
                <c:pt idx="694">
                  <c:v>1849.2767901073066</c:v>
                </c:pt>
                <c:pt idx="695">
                  <c:v>1876.1375643421902</c:v>
                </c:pt>
                <c:pt idx="696">
                  <c:v>1890.0996548479443</c:v>
                </c:pt>
                <c:pt idx="697">
                  <c:v>1911.0869062183701</c:v>
                </c:pt>
                <c:pt idx="698">
                  <c:v>1932.127334802814</c:v>
                </c:pt>
                <c:pt idx="699">
                  <c:v>1945.179129030811</c:v>
                </c:pt>
                <c:pt idx="700">
                  <c:v>1972.352427675119</c:v>
                </c:pt>
                <c:pt idx="701">
                  <c:v>1997.5924208821484</c:v>
                </c:pt>
                <c:pt idx="702">
                  <c:v>2013.7863710387091</c:v>
                </c:pt>
                <c:pt idx="703">
                  <c:v>2031.0271165240715</c:v>
                </c:pt>
                <c:pt idx="704">
                  <c:v>2045.2523043659894</c:v>
                </c:pt>
                <c:pt idx="705">
                  <c:v>2060.5206674049896</c:v>
                </c:pt>
                <c:pt idx="706">
                  <c:v>2085.0085923733805</c:v>
                </c:pt>
                <c:pt idx="707">
                  <c:v>2103.422043059165</c:v>
                </c:pt>
                <c:pt idx="708">
                  <c:v>2122.9028614847193</c:v>
                </c:pt>
                <c:pt idx="709">
                  <c:v>2152.725133759299</c:v>
                </c:pt>
                <c:pt idx="710">
                  <c:v>2181.6210354601208</c:v>
                </c:pt>
                <c:pt idx="711">
                  <c:v>2203.3591404710414</c:v>
                </c:pt>
                <c:pt idx="712">
                  <c:v>2234.5126242892147</c:v>
                </c:pt>
                <c:pt idx="713">
                  <c:v>2260.563440522311</c:v>
                </c:pt>
                <c:pt idx="714">
                  <c:v>2297.17243016281</c:v>
                </c:pt>
                <c:pt idx="715">
                  <c:v>2268.9169918053412</c:v>
                </c:pt>
                <c:pt idx="716">
                  <c:v>2269.9617768308763</c:v>
                </c:pt>
                <c:pt idx="717">
                  <c:v>2282.5094612008525</c:v>
                </c:pt>
                <c:pt idx="718">
                  <c:v>2260.563440522311</c:v>
                </c:pt>
                <c:pt idx="719">
                  <c:v>2251.175729140865</c:v>
                </c:pt>
                <c:pt idx="720">
                  <c:v>2273.096920854525</c:v>
                </c:pt>
                <c:pt idx="721">
                  <c:v>2287.7432640792695</c:v>
                </c:pt>
                <c:pt idx="722">
                  <c:v>2286.696239570003</c:v>
                </c:pt>
                <c:pt idx="723">
                  <c:v>2278.3247927043567</c:v>
                </c:pt>
                <c:pt idx="724">
                  <c:v>2279.370762144208</c:v>
                </c:pt>
                <c:pt idx="725">
                  <c:v>2285.6493470607993</c:v>
                </c:pt>
                <c:pt idx="726">
                  <c:v>2286.696239570003</c:v>
                </c:pt>
                <c:pt idx="727">
                  <c:v>2297.17243016281</c:v>
                </c:pt>
                <c:pt idx="728">
                  <c:v>2300.317866326176</c:v>
                </c:pt>
                <c:pt idx="729">
                  <c:v>2301.3666098703843</c:v>
                </c:pt>
                <c:pt idx="730">
                  <c:v>2305.5629090548764</c:v>
                </c:pt>
                <c:pt idx="731">
                  <c:v>2306.6123152703512</c:v>
                </c:pt>
                <c:pt idx="732">
                  <c:v>2307.661854120586</c:v>
                </c:pt>
                <c:pt idx="733">
                  <c:v>2310.811266815228</c:v>
                </c:pt>
                <c:pt idx="734">
                  <c:v>2307.661854120586</c:v>
                </c:pt>
                <c:pt idx="735">
                  <c:v>2305.5629090548764</c:v>
                </c:pt>
                <c:pt idx="736">
                  <c:v>2301.3666098703843</c:v>
                </c:pt>
                <c:pt idx="737">
                  <c:v>2297.17243016281</c:v>
                </c:pt>
                <c:pt idx="738">
                  <c:v>2300.317866326176</c:v>
                </c:pt>
                <c:pt idx="739">
                  <c:v>2299.269255215804</c:v>
                </c:pt>
                <c:pt idx="740">
                  <c:v>2300.317866326176</c:v>
                </c:pt>
                <c:pt idx="741">
                  <c:v>2310.811266815228</c:v>
                </c:pt>
                <c:pt idx="742">
                  <c:v>2318.1645449179905</c:v>
                </c:pt>
                <c:pt idx="743">
                  <c:v>2345.5338712946004</c:v>
                </c:pt>
                <c:pt idx="744">
                  <c:v>2325.5243402344095</c:v>
                </c:pt>
                <c:pt idx="745">
                  <c:v>2327.6283375528183</c:v>
                </c:pt>
                <c:pt idx="746">
                  <c:v>2315.0123426637647</c:v>
                </c:pt>
                <c:pt idx="747">
                  <c:v>2305.5629090548764</c:v>
                </c:pt>
                <c:pt idx="748">
                  <c:v>2296.124216153339</c:v>
                </c:pt>
                <c:pt idx="749">
                  <c:v>2287.7432640792695</c:v>
                </c:pt>
                <c:pt idx="750">
                  <c:v>2288.7904206218927</c:v>
                </c:pt>
                <c:pt idx="751">
                  <c:v>2291.932682783002</c:v>
                </c:pt>
                <c:pt idx="752">
                  <c:v>2290.885129940437</c:v>
                </c:pt>
                <c:pt idx="753">
                  <c:v>2290.885129940437</c:v>
                </c:pt>
                <c:pt idx="754">
                  <c:v>2287.7432640792695</c:v>
                </c:pt>
                <c:pt idx="755">
                  <c:v>2287.7432640792695</c:v>
                </c:pt>
                <c:pt idx="756">
                  <c:v>2290.885129940437</c:v>
                </c:pt>
                <c:pt idx="757">
                  <c:v>2292.9803677922127</c:v>
                </c:pt>
                <c:pt idx="758">
                  <c:v>2297.17243016281</c:v>
                </c:pt>
                <c:pt idx="759">
                  <c:v>2301.3666098703843</c:v>
                </c:pt>
                <c:pt idx="760">
                  <c:v>2307.661854120586</c:v>
                </c:pt>
                <c:pt idx="761">
                  <c:v>2304.5136354406422</c:v>
                </c:pt>
                <c:pt idx="762">
                  <c:v>2305.5629090548764</c:v>
                </c:pt>
                <c:pt idx="763">
                  <c:v>2305.5629090548764</c:v>
                </c:pt>
                <c:pt idx="764">
                  <c:v>2309.7613298594733</c:v>
                </c:pt>
                <c:pt idx="765">
                  <c:v>2312.9115390672077</c:v>
                </c:pt>
                <c:pt idx="766">
                  <c:v>2317.1136778738137</c:v>
                </c:pt>
                <c:pt idx="767">
                  <c:v>2315.0123426637647</c:v>
                </c:pt>
                <c:pt idx="768">
                  <c:v>2318.1645449179905</c:v>
                </c:pt>
                <c:pt idx="769">
                  <c:v>2322.369343474572</c:v>
                </c:pt>
                <c:pt idx="770">
                  <c:v>2326.5762722565914</c:v>
                </c:pt>
                <c:pt idx="771">
                  <c:v>2334.996529138286</c:v>
                </c:pt>
                <c:pt idx="772">
                  <c:v>2336.049661843819</c:v>
                </c:pt>
                <c:pt idx="773">
                  <c:v>2337.1029281278297</c:v>
                </c:pt>
                <c:pt idx="774">
                  <c:v>2337.1029281278297</c:v>
                </c:pt>
                <c:pt idx="775">
                  <c:v>2334.996529138286</c:v>
                </c:pt>
                <c:pt idx="776">
                  <c:v>2329.7328681025074</c:v>
                </c:pt>
                <c:pt idx="777">
                  <c:v>2326.5762722565914</c:v>
                </c:pt>
                <c:pt idx="778">
                  <c:v>2311.861336539945</c:v>
                </c:pt>
                <c:pt idx="779">
                  <c:v>2302.415485881884</c:v>
                </c:pt>
                <c:pt idx="780">
                  <c:v>2295.0761344440098</c:v>
                </c:pt>
                <c:pt idx="781">
                  <c:v>2301.3666098703843</c:v>
                </c:pt>
                <c:pt idx="782">
                  <c:v>2310.811266815228</c:v>
                </c:pt>
                <c:pt idx="783">
                  <c:v>2327.6283375528183</c:v>
                </c:pt>
                <c:pt idx="784">
                  <c:v>2325.5243402344095</c:v>
                </c:pt>
                <c:pt idx="785">
                  <c:v>2317.1136778738137</c:v>
                </c:pt>
                <c:pt idx="786">
                  <c:v>2315.0123426637647</c:v>
                </c:pt>
                <c:pt idx="787">
                  <c:v>2315.0123426637647</c:v>
                </c:pt>
                <c:pt idx="788">
                  <c:v>2325.5243402344095</c:v>
                </c:pt>
                <c:pt idx="789">
                  <c:v>2324.4725414525083</c:v>
                </c:pt>
                <c:pt idx="790">
                  <c:v>2312.9115390672077</c:v>
                </c:pt>
                <c:pt idx="791">
                  <c:v>2305.5629090548764</c:v>
                </c:pt>
                <c:pt idx="792">
                  <c:v>2299.269255215804</c:v>
                </c:pt>
                <c:pt idx="793">
                  <c:v>2300.317866326176</c:v>
                </c:pt>
                <c:pt idx="794">
                  <c:v>2301.3666098703843</c:v>
                </c:pt>
                <c:pt idx="795">
                  <c:v>2300.317866326176</c:v>
                </c:pt>
                <c:pt idx="796">
                  <c:v>2302.415485881884</c:v>
                </c:pt>
                <c:pt idx="797">
                  <c:v>2305.5629090548764</c:v>
                </c:pt>
                <c:pt idx="798">
                  <c:v>2315.0123426637647</c:v>
                </c:pt>
                <c:pt idx="799">
                  <c:v>2315.0123426637647</c:v>
                </c:pt>
                <c:pt idx="800">
                  <c:v>2309.7613298594733</c:v>
                </c:pt>
                <c:pt idx="801">
                  <c:v>2310.811266815228</c:v>
                </c:pt>
                <c:pt idx="802">
                  <c:v>2318.1645449179905</c:v>
                </c:pt>
                <c:pt idx="803">
                  <c:v>2318.1645449179905</c:v>
                </c:pt>
                <c:pt idx="804">
                  <c:v>2318.1645449179905</c:v>
                </c:pt>
                <c:pt idx="805">
                  <c:v>2323.420875877143</c:v>
                </c:pt>
                <c:pt idx="806">
                  <c:v>2324.4725414525083</c:v>
                </c:pt>
                <c:pt idx="807">
                  <c:v>2321.317944211076</c:v>
                </c:pt>
                <c:pt idx="808">
                  <c:v>2321.317944211076</c:v>
                </c:pt>
                <c:pt idx="809">
                  <c:v>2302.415485881884</c:v>
                </c:pt>
                <c:pt idx="810">
                  <c:v>2278.3247927043567</c:v>
                </c:pt>
                <c:pt idx="811">
                  <c:v>2255.346735128981</c:v>
                </c:pt>
                <c:pt idx="812">
                  <c:v>2228.272570362661</c:v>
                </c:pt>
                <c:pt idx="813">
                  <c:v>2196.1067807332</c:v>
                </c:pt>
                <c:pt idx="814">
                  <c:v>2166.128584376813</c:v>
                </c:pt>
                <c:pt idx="815">
                  <c:v>2131.119003516197</c:v>
                </c:pt>
                <c:pt idx="816">
                  <c:v>2107.5194718091725</c:v>
                </c:pt>
                <c:pt idx="817">
                  <c:v>2081.9436496569897</c:v>
                </c:pt>
                <c:pt idx="818">
                  <c:v>2061.5395571451645</c:v>
                </c:pt>
                <c:pt idx="819">
                  <c:v>2044.235410980933</c:v>
                </c:pt>
                <c:pt idx="820">
                  <c:v>2010.747598851101</c:v>
                </c:pt>
                <c:pt idx="821">
                  <c:v>1978.4030331079157</c:v>
                </c:pt>
                <c:pt idx="822">
                  <c:v>1961.2710885210045</c:v>
                </c:pt>
                <c:pt idx="823">
                  <c:v>1936.1410869790784</c:v>
                </c:pt>
                <c:pt idx="824">
                  <c:v>1911.0869062183701</c:v>
                </c:pt>
                <c:pt idx="825">
                  <c:v>1888.1036326348612</c:v>
                </c:pt>
                <c:pt idx="826">
                  <c:v>1866.1789958139902</c:v>
                </c:pt>
                <c:pt idx="827">
                  <c:v>1846.2976159404575</c:v>
                </c:pt>
                <c:pt idx="828">
                  <c:v>1827.4542929056847</c:v>
                </c:pt>
                <c:pt idx="829">
                  <c:v>1803.713156604464</c:v>
                </c:pt>
                <c:pt idx="830">
                  <c:v>1787.9233578066764</c:v>
                </c:pt>
                <c:pt idx="831">
                  <c:v>1752.505704518674</c:v>
                </c:pt>
                <c:pt idx="832">
                  <c:v>1735.833067132673</c:v>
                </c:pt>
                <c:pt idx="833">
                  <c:v>1724.084268796681</c:v>
                </c:pt>
                <c:pt idx="834">
                  <c:v>1697.710092168079</c:v>
                </c:pt>
                <c:pt idx="835">
                  <c:v>1676.281785141004</c:v>
                </c:pt>
                <c:pt idx="836">
                  <c:v>1653.9384303464158</c:v>
                </c:pt>
                <c:pt idx="837">
                  <c:v>1624.8849817153791</c:v>
                </c:pt>
                <c:pt idx="838">
                  <c:v>1600.75118371198</c:v>
                </c:pt>
                <c:pt idx="839">
                  <c:v>1583.418177512027</c:v>
                </c:pt>
                <c:pt idx="840">
                  <c:v>1554.609991213747</c:v>
                </c:pt>
                <c:pt idx="841">
                  <c:v>1528.767798037965</c:v>
                </c:pt>
                <c:pt idx="842">
                  <c:v>1495.3879095142843</c:v>
                </c:pt>
                <c:pt idx="843">
                  <c:v>1457.403046564793</c:v>
                </c:pt>
                <c:pt idx="844">
                  <c:v>1412.9917305912895</c:v>
                </c:pt>
                <c:pt idx="845">
                  <c:v>1383.8286222741076</c:v>
                </c:pt>
                <c:pt idx="846">
                  <c:v>1348.219455012851</c:v>
                </c:pt>
                <c:pt idx="847">
                  <c:v>1309.0387995438764</c:v>
                </c:pt>
                <c:pt idx="848">
                  <c:v>1282.0929786760912</c:v>
                </c:pt>
                <c:pt idx="849">
                  <c:v>1255.2343126342996</c:v>
                </c:pt>
                <c:pt idx="850">
                  <c:v>1226.61906727324</c:v>
                </c:pt>
                <c:pt idx="851">
                  <c:v>1188.923917705911</c:v>
                </c:pt>
                <c:pt idx="852">
                  <c:v>1177.9234837448216</c:v>
                </c:pt>
                <c:pt idx="853">
                  <c:v>1150.4859852257428</c:v>
                </c:pt>
                <c:pt idx="854">
                  <c:v>1130.4226148390678</c:v>
                </c:pt>
                <c:pt idx="855">
                  <c:v>1085.0035256637802</c:v>
                </c:pt>
                <c:pt idx="856">
                  <c:v>1048.846275386868</c:v>
                </c:pt>
                <c:pt idx="857">
                  <c:v>1019.1346102426504</c:v>
                </c:pt>
                <c:pt idx="858">
                  <c:v>997.5927040982459</c:v>
                </c:pt>
                <c:pt idx="859">
                  <c:v>947.5445219431759</c:v>
                </c:pt>
                <c:pt idx="860">
                  <c:v>917.3046399037396</c:v>
                </c:pt>
                <c:pt idx="861">
                  <c:v>881.8687238703757</c:v>
                </c:pt>
                <c:pt idx="862">
                  <c:v>852.7475043038364</c:v>
                </c:pt>
                <c:pt idx="863">
                  <c:v>810.5708445784502</c:v>
                </c:pt>
                <c:pt idx="864">
                  <c:v>783.4451626566535</c:v>
                </c:pt>
                <c:pt idx="865">
                  <c:v>765.119915748016</c:v>
                </c:pt>
                <c:pt idx="866">
                  <c:v>733.7989870663963</c:v>
                </c:pt>
                <c:pt idx="867">
                  <c:v>724.2522191783368</c:v>
                </c:pt>
                <c:pt idx="868">
                  <c:v>688.7651934952381</c:v>
                </c:pt>
                <c:pt idx="869">
                  <c:v>633.6721714422425</c:v>
                </c:pt>
                <c:pt idx="870">
                  <c:v>611.3946225423043</c:v>
                </c:pt>
                <c:pt idx="871">
                  <c:v>590.8836428424846</c:v>
                </c:pt>
                <c:pt idx="872">
                  <c:v>535.5861493695301</c:v>
                </c:pt>
                <c:pt idx="873">
                  <c:v>484.86709493539234</c:v>
                </c:pt>
                <c:pt idx="874">
                  <c:v>439.4833096761077</c:v>
                </c:pt>
                <c:pt idx="875">
                  <c:v>416.0482653041415</c:v>
                </c:pt>
                <c:pt idx="876">
                  <c:v>382.6839439012424</c:v>
                </c:pt>
                <c:pt idx="877">
                  <c:v>340.3379347290038</c:v>
                </c:pt>
                <c:pt idx="878">
                  <c:v>342.8229077266998</c:v>
                </c:pt>
                <c:pt idx="879">
                  <c:v>349.4531402238552</c:v>
                </c:pt>
                <c:pt idx="880">
                  <c:v>332.8874744198094</c:v>
                </c:pt>
                <c:pt idx="881">
                  <c:v>303.9768416143124</c:v>
                </c:pt>
                <c:pt idx="882">
                  <c:v>262.8497634794658</c:v>
                </c:pt>
                <c:pt idx="883">
                  <c:v>228.45973674727819</c:v>
                </c:pt>
                <c:pt idx="884">
                  <c:v>190.14377297952143</c:v>
                </c:pt>
                <c:pt idx="885">
                  <c:v>154.4330342348375</c:v>
                </c:pt>
                <c:pt idx="886">
                  <c:v>132.59541698952847</c:v>
                </c:pt>
                <c:pt idx="887">
                  <c:v>99.54401851185142</c:v>
                </c:pt>
                <c:pt idx="888">
                  <c:v>89.09171583090378</c:v>
                </c:pt>
                <c:pt idx="889">
                  <c:v>211.31798497920028</c:v>
                </c:pt>
                <c:pt idx="890">
                  <c:v>285.0330839881257</c:v>
                </c:pt>
                <c:pt idx="891">
                  <c:v>328.75121642833153</c:v>
                </c:pt>
                <c:pt idx="892">
                  <c:v>376.85894520522567</c:v>
                </c:pt>
                <c:pt idx="893">
                  <c:v>418.55600179551845</c:v>
                </c:pt>
                <c:pt idx="894">
                  <c:v>418.55600179551845</c:v>
                </c:pt>
                <c:pt idx="895">
                  <c:v>404.3554980507729</c:v>
                </c:pt>
                <c:pt idx="896">
                  <c:v>421.90082893786735</c:v>
                </c:pt>
                <c:pt idx="897">
                  <c:v>450.38638849084475</c:v>
                </c:pt>
                <c:pt idx="898">
                  <c:v>427.7575203246236</c:v>
                </c:pt>
                <c:pt idx="899">
                  <c:v>394.3462138833439</c:v>
                </c:pt>
                <c:pt idx="900">
                  <c:v>411.87038668311015</c:v>
                </c:pt>
                <c:pt idx="901">
                  <c:v>378.5228136417912</c:v>
                </c:pt>
                <c:pt idx="902">
                  <c:v>391.8457768358452</c:v>
                </c:pt>
                <c:pt idx="903">
                  <c:v>384.3489800233189</c:v>
                </c:pt>
                <c:pt idx="904">
                  <c:v>396.8474040745427</c:v>
                </c:pt>
                <c:pt idx="905">
                  <c:v>401.85204570380154</c:v>
                </c:pt>
                <c:pt idx="906">
                  <c:v>432.78083128407974</c:v>
                </c:pt>
                <c:pt idx="907">
                  <c:v>410.199823609125</c:v>
                </c:pt>
                <c:pt idx="908">
                  <c:v>398.51528283927564</c:v>
                </c:pt>
                <c:pt idx="909">
                  <c:v>382.6839439012424</c:v>
                </c:pt>
                <c:pt idx="910">
                  <c:v>391.0124651068964</c:v>
                </c:pt>
                <c:pt idx="911">
                  <c:v>412.70579426651074</c:v>
                </c:pt>
                <c:pt idx="912">
                  <c:v>404.3554980507729</c:v>
                </c:pt>
                <c:pt idx="913">
                  <c:v>395.17986024204026</c:v>
                </c:pt>
                <c:pt idx="914">
                  <c:v>402.6864459629461</c:v>
                </c:pt>
                <c:pt idx="915">
                  <c:v>396.8474040745427</c:v>
                </c:pt>
                <c:pt idx="916">
                  <c:v>386.8471603586462</c:v>
                </c:pt>
                <c:pt idx="917">
                  <c:v>376.85894520522567</c:v>
                </c:pt>
                <c:pt idx="918">
                  <c:v>380.18701553563176</c:v>
                </c:pt>
                <c:pt idx="919">
                  <c:v>386.0143500709156</c:v>
                </c:pt>
                <c:pt idx="920">
                  <c:v>394.3462138833439</c:v>
                </c:pt>
                <c:pt idx="921">
                  <c:v>392.6791721970422</c:v>
                </c:pt>
                <c:pt idx="922">
                  <c:v>412.70579426651074</c:v>
                </c:pt>
                <c:pt idx="923">
                  <c:v>384.3489800233189</c:v>
                </c:pt>
                <c:pt idx="924">
                  <c:v>366.05191916932046</c:v>
                </c:pt>
                <c:pt idx="925">
                  <c:v>331.2327239790226</c:v>
                </c:pt>
                <c:pt idx="926">
                  <c:v>306.4509556574416</c:v>
                </c:pt>
                <c:pt idx="927">
                  <c:v>284.2104218741191</c:v>
                </c:pt>
                <c:pt idx="928">
                  <c:v>257.1081927643551</c:v>
                </c:pt>
                <c:pt idx="929">
                  <c:v>239.9072614993176</c:v>
                </c:pt>
                <c:pt idx="930">
                  <c:v>234.99924695147462</c:v>
                </c:pt>
                <c:pt idx="931">
                  <c:v>206.4268339781235</c:v>
                </c:pt>
                <c:pt idx="932">
                  <c:v>177.14027416843322</c:v>
                </c:pt>
                <c:pt idx="933">
                  <c:v>147.95663995325162</c:v>
                </c:pt>
                <c:pt idx="934">
                  <c:v>98.73952796946594</c:v>
                </c:pt>
                <c:pt idx="935">
                  <c:v>66.62364990211734</c:v>
                </c:pt>
                <c:pt idx="936">
                  <c:v>49.01271833058584</c:v>
                </c:pt>
                <c:pt idx="937">
                  <c:v>22.666153081746046</c:v>
                </c:pt>
                <c:pt idx="938">
                  <c:v>26.65268766239231</c:v>
                </c:pt>
                <c:pt idx="939">
                  <c:v>33.0351264620644</c:v>
                </c:pt>
                <c:pt idx="940">
                  <c:v>34.63150295027856</c:v>
                </c:pt>
                <c:pt idx="941">
                  <c:v>37.82517689839986</c:v>
                </c:pt>
                <c:pt idx="942">
                  <c:v>36.228186389703296</c:v>
                </c:pt>
                <c:pt idx="943">
                  <c:v>38.62378734063827</c:v>
                </c:pt>
                <c:pt idx="944">
                  <c:v>37.82517689839986</c:v>
                </c:pt>
                <c:pt idx="945">
                  <c:v>36.228186389703296</c:v>
                </c:pt>
                <c:pt idx="946">
                  <c:v>37.82517689839986</c:v>
                </c:pt>
                <c:pt idx="947">
                  <c:v>41.02007959620644</c:v>
                </c:pt>
                <c:pt idx="948">
                  <c:v>41.02007959620644</c:v>
                </c:pt>
                <c:pt idx="949">
                  <c:v>36.228186389703296</c:v>
                </c:pt>
                <c:pt idx="950">
                  <c:v>37.82517689839986</c:v>
                </c:pt>
                <c:pt idx="951">
                  <c:v>35.42980629371303</c:v>
                </c:pt>
                <c:pt idx="952">
                  <c:v>35.42980629371303</c:v>
                </c:pt>
                <c:pt idx="953">
                  <c:v>34.63150295027856</c:v>
                </c:pt>
                <c:pt idx="954">
                  <c:v>37.82517689839986</c:v>
                </c:pt>
                <c:pt idx="955">
                  <c:v>36.228186389703296</c:v>
                </c:pt>
                <c:pt idx="956">
                  <c:v>36.228186389703296</c:v>
                </c:pt>
                <c:pt idx="957">
                  <c:v>33.0351264620644</c:v>
                </c:pt>
                <c:pt idx="958">
                  <c:v>36.19016654925372</c:v>
                </c:pt>
              </c:numCache>
            </c:numRef>
          </c:yVal>
          <c:smooth val="0"/>
        </c:ser>
        <c:axId val="25587319"/>
        <c:axId val="28959280"/>
      </c:scatterChart>
      <c:valAx>
        <c:axId val="25587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959280"/>
        <c:crosses val="autoZero"/>
        <c:crossBetween val="midCat"/>
        <c:dispUnits/>
      </c:valAx>
      <c:valAx>
        <c:axId val="2895928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587319"/>
        <c:crossesAt val="-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OW3 Profile 1957-2014 UT 03/14
Particle Counts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575"/>
          <c:w val="0.93225"/>
          <c:h val="0.811"/>
        </c:manualLayout>
      </c:layout>
      <c:scatterChart>
        <c:scatterStyle val="lineMarker"/>
        <c:varyColors val="0"/>
        <c:ser>
          <c:idx val="0"/>
          <c:order val="0"/>
          <c:tx>
            <c:v>0.3-0.4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DATA!$AJ$364:$AJ$464</c:f>
              <c:numCache>
                <c:ptCount val="101"/>
                <c:pt idx="0">
                  <c:v>4749.116607773852</c:v>
                </c:pt>
                <c:pt idx="1">
                  <c:v>4261.484098939929</c:v>
                </c:pt>
                <c:pt idx="2">
                  <c:v>4346.2897526501765</c:v>
                </c:pt>
                <c:pt idx="3">
                  <c:v>4240.282685512368</c:v>
                </c:pt>
                <c:pt idx="4">
                  <c:v>4197.879858657244</c:v>
                </c:pt>
                <c:pt idx="5">
                  <c:v>5067.137809187279</c:v>
                </c:pt>
                <c:pt idx="6">
                  <c:v>4664.310954063604</c:v>
                </c:pt>
                <c:pt idx="7">
                  <c:v>4515.9010600706715</c:v>
                </c:pt>
                <c:pt idx="8">
                  <c:v>4494.699646643109</c:v>
                </c:pt>
                <c:pt idx="9">
                  <c:v>4537.102473498233</c:v>
                </c:pt>
                <c:pt idx="10">
                  <c:v>4409.893992932862</c:v>
                </c:pt>
                <c:pt idx="11">
                  <c:v>4388.6925795053</c:v>
                </c:pt>
                <c:pt idx="12">
                  <c:v>4664.310954063604</c:v>
                </c:pt>
                <c:pt idx="13">
                  <c:v>3837.4558303886924</c:v>
                </c:pt>
                <c:pt idx="14">
                  <c:v>4558.303886925795</c:v>
                </c:pt>
                <c:pt idx="15">
                  <c:v>4282.685512367491</c:v>
                </c:pt>
                <c:pt idx="16">
                  <c:v>3901.060070671378</c:v>
                </c:pt>
                <c:pt idx="17">
                  <c:v>4706.713780918728</c:v>
                </c:pt>
                <c:pt idx="18">
                  <c:v>3561.8374558303885</c:v>
                </c:pt>
                <c:pt idx="19">
                  <c:v>4113.074204946996</c:v>
                </c:pt>
                <c:pt idx="20">
                  <c:v>3689.04593639576</c:v>
                </c:pt>
                <c:pt idx="21">
                  <c:v>4091.8727915194345</c:v>
                </c:pt>
                <c:pt idx="22">
                  <c:v>4939.929328621908</c:v>
                </c:pt>
                <c:pt idx="23">
                  <c:v>4749.116607773852</c:v>
                </c:pt>
                <c:pt idx="24">
                  <c:v>3922.26148409894</c:v>
                </c:pt>
                <c:pt idx="25">
                  <c:v>4325.088339222615</c:v>
                </c:pt>
                <c:pt idx="26">
                  <c:v>4219.081272084805</c:v>
                </c:pt>
                <c:pt idx="27">
                  <c:v>4876.325088339223</c:v>
                </c:pt>
                <c:pt idx="28">
                  <c:v>4685.512367491166</c:v>
                </c:pt>
                <c:pt idx="29">
                  <c:v>4791.519434628975</c:v>
                </c:pt>
                <c:pt idx="30">
                  <c:v>4664.310954063604</c:v>
                </c:pt>
                <c:pt idx="31">
                  <c:v>4685.512367491166</c:v>
                </c:pt>
                <c:pt idx="32">
                  <c:v>4091.8727915194345</c:v>
                </c:pt>
                <c:pt idx="33">
                  <c:v>4346.2897526501765</c:v>
                </c:pt>
                <c:pt idx="34">
                  <c:v>3773.851590106007</c:v>
                </c:pt>
                <c:pt idx="35">
                  <c:v>4176.6784452296815</c:v>
                </c:pt>
                <c:pt idx="36">
                  <c:v>3031.8021201413426</c:v>
                </c:pt>
                <c:pt idx="37">
                  <c:v>2692.5795053003535</c:v>
                </c:pt>
                <c:pt idx="38">
                  <c:v>3116.60777385159</c:v>
                </c:pt>
                <c:pt idx="39">
                  <c:v>2777.3851590106005</c:v>
                </c:pt>
                <c:pt idx="40">
                  <c:v>2416.9611307420496</c:v>
                </c:pt>
                <c:pt idx="41">
                  <c:v>2692.5795053003535</c:v>
                </c:pt>
                <c:pt idx="42">
                  <c:v>2501.7667844522966</c:v>
                </c:pt>
                <c:pt idx="43">
                  <c:v>2798.5865724381624</c:v>
                </c:pt>
                <c:pt idx="44">
                  <c:v>2650.1766784452298</c:v>
                </c:pt>
                <c:pt idx="45">
                  <c:v>3095.406360424028</c:v>
                </c:pt>
                <c:pt idx="46">
                  <c:v>2946.9964664310955</c:v>
                </c:pt>
                <c:pt idx="47">
                  <c:v>2310.95406360424</c:v>
                </c:pt>
                <c:pt idx="48">
                  <c:v>2565.3710247349823</c:v>
                </c:pt>
                <c:pt idx="49">
                  <c:v>2840.989399293286</c:v>
                </c:pt>
                <c:pt idx="50">
                  <c:v>2310.95406360424</c:v>
                </c:pt>
                <c:pt idx="51">
                  <c:v>1950.530035335689</c:v>
                </c:pt>
                <c:pt idx="52">
                  <c:v>2395.7597173144877</c:v>
                </c:pt>
                <c:pt idx="53">
                  <c:v>2183.7455830388694</c:v>
                </c:pt>
                <c:pt idx="54">
                  <c:v>2628.975265017668</c:v>
                </c:pt>
                <c:pt idx="55">
                  <c:v>2416.9611307420496</c:v>
                </c:pt>
                <c:pt idx="56">
                  <c:v>2777.3851590106005</c:v>
                </c:pt>
                <c:pt idx="57">
                  <c:v>2141.3427561837457</c:v>
                </c:pt>
                <c:pt idx="58">
                  <c:v>2756.1837455830387</c:v>
                </c:pt>
                <c:pt idx="59">
                  <c:v>2628.975265017668</c:v>
                </c:pt>
                <c:pt idx="60">
                  <c:v>2777.3851590106005</c:v>
                </c:pt>
                <c:pt idx="61">
                  <c:v>2904.593639575972</c:v>
                </c:pt>
                <c:pt idx="62">
                  <c:v>2289.7526501766783</c:v>
                </c:pt>
                <c:pt idx="63">
                  <c:v>3455.8303886925796</c:v>
                </c:pt>
                <c:pt idx="64">
                  <c:v>3477.031802120141</c:v>
                </c:pt>
                <c:pt idx="65">
                  <c:v>5639.575971731449</c:v>
                </c:pt>
                <c:pt idx="66">
                  <c:v>19123.674911660775</c:v>
                </c:pt>
                <c:pt idx="67">
                  <c:v>24954.06360424028</c:v>
                </c:pt>
                <c:pt idx="68">
                  <c:v>32628.975265017667</c:v>
                </c:pt>
                <c:pt idx="69">
                  <c:v>39498.233215547705</c:v>
                </c:pt>
                <c:pt idx="70">
                  <c:v>56862.190812720844</c:v>
                </c:pt>
                <c:pt idx="71">
                  <c:v>58833.9222614841</c:v>
                </c:pt>
                <c:pt idx="72">
                  <c:v>84169.61130742049</c:v>
                </c:pt>
                <c:pt idx="73">
                  <c:v>99583.03886925794</c:v>
                </c:pt>
                <c:pt idx="74">
                  <c:v>112409.89399293286</c:v>
                </c:pt>
                <c:pt idx="75">
                  <c:v>114614.8409893993</c:v>
                </c:pt>
                <c:pt idx="76">
                  <c:v>106388.6925795053</c:v>
                </c:pt>
                <c:pt idx="77">
                  <c:v>109293.28621908127</c:v>
                </c:pt>
                <c:pt idx="78">
                  <c:v>126466.43109540635</c:v>
                </c:pt>
                <c:pt idx="79">
                  <c:v>125045.93639575971</c:v>
                </c:pt>
                <c:pt idx="80">
                  <c:v>125363.95759717314</c:v>
                </c:pt>
                <c:pt idx="81">
                  <c:v>136643.10954063604</c:v>
                </c:pt>
                <c:pt idx="82">
                  <c:v>135773.851590106</c:v>
                </c:pt>
                <c:pt idx="83">
                  <c:v>138742.04946996467</c:v>
                </c:pt>
                <c:pt idx="84">
                  <c:v>138445.2296819788</c:v>
                </c:pt>
                <c:pt idx="85">
                  <c:v>145717.3144876325</c:v>
                </c:pt>
                <c:pt idx="86">
                  <c:v>149787.9858657244</c:v>
                </c:pt>
                <c:pt idx="87">
                  <c:v>145908.12720848055</c:v>
                </c:pt>
                <c:pt idx="88">
                  <c:v>147604.2402826855</c:v>
                </c:pt>
                <c:pt idx="89">
                  <c:v>144360.42402826855</c:v>
                </c:pt>
                <c:pt idx="90">
                  <c:v>150805.65371024734</c:v>
                </c:pt>
                <c:pt idx="91">
                  <c:v>146501.76678445228</c:v>
                </c:pt>
                <c:pt idx="92">
                  <c:v>152162.5441696113</c:v>
                </c:pt>
                <c:pt idx="93">
                  <c:v>151441.6961130742</c:v>
                </c:pt>
                <c:pt idx="94">
                  <c:v>150826.8551236749</c:v>
                </c:pt>
                <c:pt idx="95">
                  <c:v>156445.2296819788</c:v>
                </c:pt>
                <c:pt idx="96">
                  <c:v>151908.12720848055</c:v>
                </c:pt>
                <c:pt idx="97">
                  <c:v>155215.5477031802</c:v>
                </c:pt>
                <c:pt idx="98">
                  <c:v>154049.4699646643</c:v>
                </c:pt>
                <c:pt idx="99">
                  <c:v>157314.48763250883</c:v>
                </c:pt>
                <c:pt idx="100">
                  <c:v>152120.1413427562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ser>
          <c:idx val="1"/>
          <c:order val="1"/>
          <c:tx>
            <c:v>0.4-0.491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DATA!$AK$364:$AK$464</c:f>
              <c:numCache>
                <c:ptCount val="101"/>
                <c:pt idx="0">
                  <c:v>381.62544169611306</c:v>
                </c:pt>
                <c:pt idx="1">
                  <c:v>572.4381625441696</c:v>
                </c:pt>
                <c:pt idx="2">
                  <c:v>614.8409893992932</c:v>
                </c:pt>
                <c:pt idx="3">
                  <c:v>593.6395759717315</c:v>
                </c:pt>
                <c:pt idx="4">
                  <c:v>869.2579505300353</c:v>
                </c:pt>
                <c:pt idx="5">
                  <c:v>572.4381625441696</c:v>
                </c:pt>
                <c:pt idx="6">
                  <c:v>402.8268551236749</c:v>
                </c:pt>
                <c:pt idx="7">
                  <c:v>720.8480565371025</c:v>
                </c:pt>
                <c:pt idx="8">
                  <c:v>614.8409893992932</c:v>
                </c:pt>
                <c:pt idx="9">
                  <c:v>466.4310954063604</c:v>
                </c:pt>
                <c:pt idx="10">
                  <c:v>720.8480565371025</c:v>
                </c:pt>
                <c:pt idx="11">
                  <c:v>720.8480565371025</c:v>
                </c:pt>
                <c:pt idx="12">
                  <c:v>508.8339222614841</c:v>
                </c:pt>
                <c:pt idx="13">
                  <c:v>551.2367491166077</c:v>
                </c:pt>
                <c:pt idx="14">
                  <c:v>508.8339222614841</c:v>
                </c:pt>
                <c:pt idx="15">
                  <c:v>551.2367491166077</c:v>
                </c:pt>
                <c:pt idx="16">
                  <c:v>402.8268551236749</c:v>
                </c:pt>
                <c:pt idx="17">
                  <c:v>530.035335689046</c:v>
                </c:pt>
                <c:pt idx="18">
                  <c:v>466.4310954063604</c:v>
                </c:pt>
                <c:pt idx="19">
                  <c:v>466.4310954063604</c:v>
                </c:pt>
                <c:pt idx="20">
                  <c:v>593.6395759717315</c:v>
                </c:pt>
                <c:pt idx="21">
                  <c:v>530.035335689046</c:v>
                </c:pt>
                <c:pt idx="22">
                  <c:v>466.4310954063604</c:v>
                </c:pt>
                <c:pt idx="23">
                  <c:v>508.8339222614841</c:v>
                </c:pt>
                <c:pt idx="24">
                  <c:v>614.8409893992932</c:v>
                </c:pt>
                <c:pt idx="25">
                  <c:v>551.2367491166077</c:v>
                </c:pt>
                <c:pt idx="26">
                  <c:v>487.63250883392226</c:v>
                </c:pt>
                <c:pt idx="27">
                  <c:v>678.4452296819787</c:v>
                </c:pt>
                <c:pt idx="28">
                  <c:v>636.0424028268551</c:v>
                </c:pt>
                <c:pt idx="29">
                  <c:v>593.6395759717315</c:v>
                </c:pt>
                <c:pt idx="30">
                  <c:v>911.660777385159</c:v>
                </c:pt>
                <c:pt idx="31">
                  <c:v>614.8409893992932</c:v>
                </c:pt>
                <c:pt idx="32">
                  <c:v>593.6395759717315</c:v>
                </c:pt>
                <c:pt idx="33">
                  <c:v>699.6466431095406</c:v>
                </c:pt>
                <c:pt idx="34">
                  <c:v>572.4381625441696</c:v>
                </c:pt>
                <c:pt idx="35">
                  <c:v>424.02826855123675</c:v>
                </c:pt>
                <c:pt idx="36">
                  <c:v>296.81978798586573</c:v>
                </c:pt>
                <c:pt idx="37">
                  <c:v>318.02120141342755</c:v>
                </c:pt>
                <c:pt idx="38">
                  <c:v>360.42402826855124</c:v>
                </c:pt>
                <c:pt idx="39">
                  <c:v>339.22261484098937</c:v>
                </c:pt>
                <c:pt idx="40">
                  <c:v>296.81978798586573</c:v>
                </c:pt>
                <c:pt idx="41">
                  <c:v>318.02120141342755</c:v>
                </c:pt>
                <c:pt idx="42">
                  <c:v>360.42402826855124</c:v>
                </c:pt>
                <c:pt idx="43">
                  <c:v>360.42402826855124</c:v>
                </c:pt>
                <c:pt idx="44">
                  <c:v>212.01413427561837</c:v>
                </c:pt>
                <c:pt idx="45">
                  <c:v>487.63250883392226</c:v>
                </c:pt>
                <c:pt idx="46">
                  <c:v>402.8268551236749</c:v>
                </c:pt>
                <c:pt idx="47">
                  <c:v>318.02120141342755</c:v>
                </c:pt>
                <c:pt idx="48">
                  <c:v>212.01413427561837</c:v>
                </c:pt>
                <c:pt idx="49">
                  <c:v>190.81272084805653</c:v>
                </c:pt>
                <c:pt idx="50">
                  <c:v>212.01413427561837</c:v>
                </c:pt>
                <c:pt idx="51">
                  <c:v>254.41696113074204</c:v>
                </c:pt>
                <c:pt idx="52">
                  <c:v>190.81272084805653</c:v>
                </c:pt>
                <c:pt idx="53">
                  <c:v>275.61837455830386</c:v>
                </c:pt>
                <c:pt idx="54">
                  <c:v>254.41696113074204</c:v>
                </c:pt>
                <c:pt idx="55">
                  <c:v>445.22968197879857</c:v>
                </c:pt>
                <c:pt idx="56">
                  <c:v>296.81978798586573</c:v>
                </c:pt>
                <c:pt idx="57">
                  <c:v>148.40989399293287</c:v>
                </c:pt>
                <c:pt idx="58">
                  <c:v>190.81272084805653</c:v>
                </c:pt>
                <c:pt idx="59">
                  <c:v>424.02826855123675</c:v>
                </c:pt>
                <c:pt idx="60">
                  <c:v>254.41696113074204</c:v>
                </c:pt>
                <c:pt idx="61">
                  <c:v>190.81272084805653</c:v>
                </c:pt>
                <c:pt idx="62">
                  <c:v>466.4310954063604</c:v>
                </c:pt>
                <c:pt idx="63">
                  <c:v>275.61837455830386</c:v>
                </c:pt>
                <c:pt idx="64">
                  <c:v>402.8268551236749</c:v>
                </c:pt>
                <c:pt idx="65">
                  <c:v>551.2367491166077</c:v>
                </c:pt>
                <c:pt idx="66">
                  <c:v>1420.494699646643</c:v>
                </c:pt>
                <c:pt idx="67">
                  <c:v>2141.3427561837457</c:v>
                </c:pt>
                <c:pt idx="68">
                  <c:v>3222.614840989399</c:v>
                </c:pt>
                <c:pt idx="69">
                  <c:v>3710.2473498233217</c:v>
                </c:pt>
                <c:pt idx="70">
                  <c:v>4791.519434628975</c:v>
                </c:pt>
                <c:pt idx="71">
                  <c:v>5512.367491166077</c:v>
                </c:pt>
                <c:pt idx="72">
                  <c:v>7038.86925795053</c:v>
                </c:pt>
                <c:pt idx="73">
                  <c:v>10155.47703180212</c:v>
                </c:pt>
                <c:pt idx="74">
                  <c:v>10600.706713780919</c:v>
                </c:pt>
                <c:pt idx="75">
                  <c:v>9773.851590106007</c:v>
                </c:pt>
                <c:pt idx="76">
                  <c:v>10388.6925795053</c:v>
                </c:pt>
                <c:pt idx="77">
                  <c:v>10367.491166077738</c:v>
                </c:pt>
                <c:pt idx="78">
                  <c:v>12339.22261484099</c:v>
                </c:pt>
                <c:pt idx="79">
                  <c:v>11342.756183745583</c:v>
                </c:pt>
                <c:pt idx="80">
                  <c:v>11321.55477031802</c:v>
                </c:pt>
                <c:pt idx="81">
                  <c:v>12084.805653710247</c:v>
                </c:pt>
                <c:pt idx="82">
                  <c:v>12763.250883392226</c:v>
                </c:pt>
                <c:pt idx="83">
                  <c:v>12254.416961130742</c:v>
                </c:pt>
                <c:pt idx="84">
                  <c:v>13314.487632508833</c:v>
                </c:pt>
                <c:pt idx="85">
                  <c:v>12572.43816254417</c:v>
                </c:pt>
                <c:pt idx="86">
                  <c:v>13420.494699646642</c:v>
                </c:pt>
                <c:pt idx="87">
                  <c:v>13187.279151943463</c:v>
                </c:pt>
                <c:pt idx="88">
                  <c:v>14310.95406360424</c:v>
                </c:pt>
                <c:pt idx="89">
                  <c:v>14544.16961130742</c:v>
                </c:pt>
                <c:pt idx="90">
                  <c:v>14247.349823321554</c:v>
                </c:pt>
                <c:pt idx="91">
                  <c:v>14120.141342756184</c:v>
                </c:pt>
                <c:pt idx="92">
                  <c:v>14226.148409893993</c:v>
                </c:pt>
                <c:pt idx="93">
                  <c:v>13632.50883392226</c:v>
                </c:pt>
                <c:pt idx="94">
                  <c:v>13908.127208480564</c:v>
                </c:pt>
                <c:pt idx="95">
                  <c:v>14713.780918727914</c:v>
                </c:pt>
                <c:pt idx="96">
                  <c:v>14247.349823321554</c:v>
                </c:pt>
                <c:pt idx="97">
                  <c:v>14671.378091872792</c:v>
                </c:pt>
                <c:pt idx="98">
                  <c:v>14183.745583038868</c:v>
                </c:pt>
                <c:pt idx="99">
                  <c:v>14183.745583038868</c:v>
                </c:pt>
                <c:pt idx="100">
                  <c:v>14077.73851590106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ser>
          <c:idx val="2"/>
          <c:order val="2"/>
          <c:tx>
            <c:v>0.491-0.6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DATA!$AL$364:$AL$464</c:f>
              <c:numCache>
                <c:ptCount val="101"/>
                <c:pt idx="0">
                  <c:v>424.02826855123675</c:v>
                </c:pt>
                <c:pt idx="1">
                  <c:v>466.4310954063604</c:v>
                </c:pt>
                <c:pt idx="2">
                  <c:v>657.243816254417</c:v>
                </c:pt>
                <c:pt idx="3">
                  <c:v>593.6395759717315</c:v>
                </c:pt>
                <c:pt idx="4">
                  <c:v>445.22968197879857</c:v>
                </c:pt>
                <c:pt idx="5">
                  <c:v>445.22968197879857</c:v>
                </c:pt>
                <c:pt idx="6">
                  <c:v>339.22261484098937</c:v>
                </c:pt>
                <c:pt idx="7">
                  <c:v>699.6466431095406</c:v>
                </c:pt>
                <c:pt idx="8">
                  <c:v>466.4310954063604</c:v>
                </c:pt>
                <c:pt idx="9">
                  <c:v>530.035335689046</c:v>
                </c:pt>
                <c:pt idx="10">
                  <c:v>466.4310954063604</c:v>
                </c:pt>
                <c:pt idx="11">
                  <c:v>487.63250883392226</c:v>
                </c:pt>
                <c:pt idx="12">
                  <c:v>466.4310954063604</c:v>
                </c:pt>
                <c:pt idx="13">
                  <c:v>254.41696113074204</c:v>
                </c:pt>
                <c:pt idx="14">
                  <c:v>360.42402826855124</c:v>
                </c:pt>
                <c:pt idx="15">
                  <c:v>318.02120141342755</c:v>
                </c:pt>
                <c:pt idx="16">
                  <c:v>381.62544169611306</c:v>
                </c:pt>
                <c:pt idx="17">
                  <c:v>360.42402826855124</c:v>
                </c:pt>
                <c:pt idx="18">
                  <c:v>402.8268551236749</c:v>
                </c:pt>
                <c:pt idx="19">
                  <c:v>339.22261484098937</c:v>
                </c:pt>
                <c:pt idx="20">
                  <c:v>424.02826855123675</c:v>
                </c:pt>
                <c:pt idx="21">
                  <c:v>424.02826855123675</c:v>
                </c:pt>
                <c:pt idx="22">
                  <c:v>445.22968197879857</c:v>
                </c:pt>
                <c:pt idx="23">
                  <c:v>466.4310954063604</c:v>
                </c:pt>
                <c:pt idx="24">
                  <c:v>551.2367491166077</c:v>
                </c:pt>
                <c:pt idx="25">
                  <c:v>551.2367491166077</c:v>
                </c:pt>
                <c:pt idx="26">
                  <c:v>487.63250883392226</c:v>
                </c:pt>
                <c:pt idx="27">
                  <c:v>530.035335689046</c:v>
                </c:pt>
                <c:pt idx="28">
                  <c:v>572.4381625441696</c:v>
                </c:pt>
                <c:pt idx="29">
                  <c:v>466.4310954063604</c:v>
                </c:pt>
                <c:pt idx="30">
                  <c:v>699.6466431095406</c:v>
                </c:pt>
                <c:pt idx="31">
                  <c:v>466.4310954063604</c:v>
                </c:pt>
                <c:pt idx="32">
                  <c:v>360.42402826855124</c:v>
                </c:pt>
                <c:pt idx="33">
                  <c:v>402.8268551236749</c:v>
                </c:pt>
                <c:pt idx="34">
                  <c:v>381.62544169611306</c:v>
                </c:pt>
                <c:pt idx="35">
                  <c:v>381.62544169611306</c:v>
                </c:pt>
                <c:pt idx="36">
                  <c:v>275.61837455830386</c:v>
                </c:pt>
                <c:pt idx="37">
                  <c:v>296.81978798586573</c:v>
                </c:pt>
                <c:pt idx="38">
                  <c:v>254.41696113074204</c:v>
                </c:pt>
                <c:pt idx="39">
                  <c:v>148.40989399293287</c:v>
                </c:pt>
                <c:pt idx="40">
                  <c:v>318.02120141342755</c:v>
                </c:pt>
                <c:pt idx="41">
                  <c:v>148.40989399293287</c:v>
                </c:pt>
                <c:pt idx="42">
                  <c:v>169.61130742049468</c:v>
                </c:pt>
                <c:pt idx="43">
                  <c:v>254.41696113074204</c:v>
                </c:pt>
                <c:pt idx="44">
                  <c:v>233.2155477031802</c:v>
                </c:pt>
                <c:pt idx="45">
                  <c:v>318.02120141342755</c:v>
                </c:pt>
                <c:pt idx="46">
                  <c:v>190.81272084805653</c:v>
                </c:pt>
                <c:pt idx="47">
                  <c:v>190.81272084805653</c:v>
                </c:pt>
                <c:pt idx="48">
                  <c:v>254.41696113074204</c:v>
                </c:pt>
                <c:pt idx="49">
                  <c:v>127.20848056537102</c:v>
                </c:pt>
                <c:pt idx="50">
                  <c:v>212.01413427561837</c:v>
                </c:pt>
                <c:pt idx="51">
                  <c:v>63.60424028268551</c:v>
                </c:pt>
                <c:pt idx="52">
                  <c:v>190.81272084805653</c:v>
                </c:pt>
                <c:pt idx="53">
                  <c:v>169.61130742049468</c:v>
                </c:pt>
                <c:pt idx="54">
                  <c:v>127.20848056537102</c:v>
                </c:pt>
                <c:pt idx="55">
                  <c:v>127.20848056537102</c:v>
                </c:pt>
                <c:pt idx="56">
                  <c:v>275.61837455830386</c:v>
                </c:pt>
                <c:pt idx="57">
                  <c:v>318.02120141342755</c:v>
                </c:pt>
                <c:pt idx="58">
                  <c:v>360.42402826855124</c:v>
                </c:pt>
                <c:pt idx="59">
                  <c:v>339.22261484098937</c:v>
                </c:pt>
                <c:pt idx="60">
                  <c:v>318.02120141342755</c:v>
                </c:pt>
                <c:pt idx="61">
                  <c:v>212.01413427561837</c:v>
                </c:pt>
                <c:pt idx="62">
                  <c:v>381.62544169611306</c:v>
                </c:pt>
                <c:pt idx="63">
                  <c:v>190.81272084805653</c:v>
                </c:pt>
                <c:pt idx="64">
                  <c:v>318.02120141342755</c:v>
                </c:pt>
                <c:pt idx="65">
                  <c:v>445.22968197879857</c:v>
                </c:pt>
                <c:pt idx="66">
                  <c:v>1293.286219081272</c:v>
                </c:pt>
                <c:pt idx="67">
                  <c:v>996.4664310954064</c:v>
                </c:pt>
                <c:pt idx="68">
                  <c:v>1462.8975265017668</c:v>
                </c:pt>
                <c:pt idx="69">
                  <c:v>1802.1201413427561</c:v>
                </c:pt>
                <c:pt idx="70">
                  <c:v>2840.989399293286</c:v>
                </c:pt>
                <c:pt idx="71">
                  <c:v>3349.8233215547702</c:v>
                </c:pt>
                <c:pt idx="72">
                  <c:v>3901.060070671378</c:v>
                </c:pt>
                <c:pt idx="73">
                  <c:v>4749.116607773852</c:v>
                </c:pt>
                <c:pt idx="74">
                  <c:v>5024.734982332156</c:v>
                </c:pt>
                <c:pt idx="75">
                  <c:v>5067.137809187279</c:v>
                </c:pt>
                <c:pt idx="76">
                  <c:v>5427.56183745583</c:v>
                </c:pt>
                <c:pt idx="77">
                  <c:v>5554.770318021201</c:v>
                </c:pt>
                <c:pt idx="78">
                  <c:v>6805.653710247349</c:v>
                </c:pt>
                <c:pt idx="79">
                  <c:v>6593.639575971732</c:v>
                </c:pt>
                <c:pt idx="80">
                  <c:v>5660.77738515901</c:v>
                </c:pt>
                <c:pt idx="81">
                  <c:v>6678.445229681979</c:v>
                </c:pt>
                <c:pt idx="82">
                  <c:v>6063.604240282685</c:v>
                </c:pt>
                <c:pt idx="83">
                  <c:v>6911.660777385159</c:v>
                </c:pt>
                <c:pt idx="84">
                  <c:v>5851.590106007067</c:v>
                </c:pt>
                <c:pt idx="85">
                  <c:v>6551.236749116608</c:v>
                </c:pt>
                <c:pt idx="86">
                  <c:v>6593.639575971732</c:v>
                </c:pt>
                <c:pt idx="87">
                  <c:v>7123.674911660777</c:v>
                </c:pt>
                <c:pt idx="88">
                  <c:v>8310.95406360424</c:v>
                </c:pt>
                <c:pt idx="89">
                  <c:v>6975.265017667844</c:v>
                </c:pt>
                <c:pt idx="90">
                  <c:v>7038.86925795053</c:v>
                </c:pt>
                <c:pt idx="91">
                  <c:v>7441.696113074205</c:v>
                </c:pt>
                <c:pt idx="92">
                  <c:v>8310.95406360424</c:v>
                </c:pt>
                <c:pt idx="93">
                  <c:v>7759.717314487632</c:v>
                </c:pt>
                <c:pt idx="94">
                  <c:v>7102.473498233216</c:v>
                </c:pt>
                <c:pt idx="95">
                  <c:v>7590.106007067137</c:v>
                </c:pt>
                <c:pt idx="96">
                  <c:v>7505.30035335689</c:v>
                </c:pt>
                <c:pt idx="97">
                  <c:v>7250.883392226148</c:v>
                </c:pt>
                <c:pt idx="98">
                  <c:v>7208.480565371025</c:v>
                </c:pt>
                <c:pt idx="99">
                  <c:v>7420.494699646643</c:v>
                </c:pt>
                <c:pt idx="100">
                  <c:v>7399.293286219081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DATA!$AM$364:$AM$464</c:f>
              <c:numCache>
                <c:ptCount val="101"/>
                <c:pt idx="0">
                  <c:v>339.22261484098937</c:v>
                </c:pt>
                <c:pt idx="1">
                  <c:v>275.61837455830386</c:v>
                </c:pt>
                <c:pt idx="2">
                  <c:v>233.2155477031802</c:v>
                </c:pt>
                <c:pt idx="3">
                  <c:v>190.81272084805653</c:v>
                </c:pt>
                <c:pt idx="4">
                  <c:v>169.61130742049468</c:v>
                </c:pt>
                <c:pt idx="5">
                  <c:v>339.22261484098937</c:v>
                </c:pt>
                <c:pt idx="6">
                  <c:v>233.2155477031802</c:v>
                </c:pt>
                <c:pt idx="7">
                  <c:v>233.2155477031802</c:v>
                </c:pt>
                <c:pt idx="8">
                  <c:v>127.20848056537102</c:v>
                </c:pt>
                <c:pt idx="9">
                  <c:v>212.01413427561837</c:v>
                </c:pt>
                <c:pt idx="10">
                  <c:v>190.81272084805653</c:v>
                </c:pt>
                <c:pt idx="11">
                  <c:v>275.61837455830386</c:v>
                </c:pt>
                <c:pt idx="12">
                  <c:v>148.40989399293287</c:v>
                </c:pt>
                <c:pt idx="13">
                  <c:v>169.61130742049468</c:v>
                </c:pt>
                <c:pt idx="14">
                  <c:v>212.01413427561837</c:v>
                </c:pt>
                <c:pt idx="15">
                  <c:v>190.81272084805653</c:v>
                </c:pt>
                <c:pt idx="16">
                  <c:v>318.02120141342755</c:v>
                </c:pt>
                <c:pt idx="17">
                  <c:v>233.2155477031802</c:v>
                </c:pt>
                <c:pt idx="18">
                  <c:v>254.41696113074204</c:v>
                </c:pt>
                <c:pt idx="19">
                  <c:v>233.2155477031802</c:v>
                </c:pt>
                <c:pt idx="20">
                  <c:v>296.81978798586573</c:v>
                </c:pt>
                <c:pt idx="21">
                  <c:v>148.40989399293287</c:v>
                </c:pt>
                <c:pt idx="22">
                  <c:v>233.2155477031802</c:v>
                </c:pt>
                <c:pt idx="23">
                  <c:v>190.81272084805653</c:v>
                </c:pt>
                <c:pt idx="24">
                  <c:v>190.81272084805653</c:v>
                </c:pt>
                <c:pt idx="25">
                  <c:v>254.41696113074204</c:v>
                </c:pt>
                <c:pt idx="26">
                  <c:v>169.61130742049468</c:v>
                </c:pt>
                <c:pt idx="27">
                  <c:v>148.40989399293287</c:v>
                </c:pt>
                <c:pt idx="28">
                  <c:v>148.40989399293287</c:v>
                </c:pt>
                <c:pt idx="29">
                  <c:v>190.81272084805653</c:v>
                </c:pt>
                <c:pt idx="30">
                  <c:v>381.62544169611306</c:v>
                </c:pt>
                <c:pt idx="31">
                  <c:v>275.61837455830386</c:v>
                </c:pt>
                <c:pt idx="32">
                  <c:v>381.62544169611306</c:v>
                </c:pt>
                <c:pt idx="33">
                  <c:v>233.2155477031802</c:v>
                </c:pt>
                <c:pt idx="34">
                  <c:v>127.20848056537102</c:v>
                </c:pt>
                <c:pt idx="35">
                  <c:v>127.20848056537102</c:v>
                </c:pt>
                <c:pt idx="36">
                  <c:v>190.81272084805653</c:v>
                </c:pt>
                <c:pt idx="37">
                  <c:v>169.61130742049468</c:v>
                </c:pt>
                <c:pt idx="38">
                  <c:v>106.00706713780919</c:v>
                </c:pt>
                <c:pt idx="39">
                  <c:v>148.40989399293287</c:v>
                </c:pt>
                <c:pt idx="40">
                  <c:v>106.00706713780919</c:v>
                </c:pt>
                <c:pt idx="41">
                  <c:v>127.20848056537102</c:v>
                </c:pt>
                <c:pt idx="42">
                  <c:v>63.60424028268551</c:v>
                </c:pt>
                <c:pt idx="43">
                  <c:v>106.00706713780919</c:v>
                </c:pt>
                <c:pt idx="44">
                  <c:v>106.00706713780919</c:v>
                </c:pt>
                <c:pt idx="45">
                  <c:v>127.20848056537102</c:v>
                </c:pt>
                <c:pt idx="46">
                  <c:v>233.2155477031802</c:v>
                </c:pt>
                <c:pt idx="47">
                  <c:v>190.81272084805653</c:v>
                </c:pt>
                <c:pt idx="48">
                  <c:v>190.81272084805653</c:v>
                </c:pt>
                <c:pt idx="49">
                  <c:v>84.80565371024734</c:v>
                </c:pt>
                <c:pt idx="50">
                  <c:v>127.20848056537102</c:v>
                </c:pt>
                <c:pt idx="51">
                  <c:v>42.40282685512367</c:v>
                </c:pt>
                <c:pt idx="52">
                  <c:v>42.40282685512367</c:v>
                </c:pt>
                <c:pt idx="53">
                  <c:v>84.80565371024734</c:v>
                </c:pt>
                <c:pt idx="54">
                  <c:v>21.201413427561835</c:v>
                </c:pt>
                <c:pt idx="55">
                  <c:v>84.80565371024734</c:v>
                </c:pt>
                <c:pt idx="56">
                  <c:v>127.20848056537102</c:v>
                </c:pt>
                <c:pt idx="57">
                  <c:v>190.81272084805653</c:v>
                </c:pt>
                <c:pt idx="58">
                  <c:v>63.60424028268551</c:v>
                </c:pt>
                <c:pt idx="59">
                  <c:v>127.20848056537102</c:v>
                </c:pt>
                <c:pt idx="60">
                  <c:v>106.00706713780919</c:v>
                </c:pt>
                <c:pt idx="61">
                  <c:v>84.80565371024734</c:v>
                </c:pt>
                <c:pt idx="62">
                  <c:v>190.81272084805653</c:v>
                </c:pt>
                <c:pt idx="63">
                  <c:v>84.80565371024734</c:v>
                </c:pt>
                <c:pt idx="64">
                  <c:v>106.00706713780919</c:v>
                </c:pt>
                <c:pt idx="65">
                  <c:v>148.40989399293287</c:v>
                </c:pt>
                <c:pt idx="66">
                  <c:v>530.035335689046</c:v>
                </c:pt>
                <c:pt idx="67">
                  <c:v>360.42402826855124</c:v>
                </c:pt>
                <c:pt idx="68">
                  <c:v>466.4310954063604</c:v>
                </c:pt>
                <c:pt idx="69">
                  <c:v>699.6466431095406</c:v>
                </c:pt>
                <c:pt idx="70">
                  <c:v>996.4664310954064</c:v>
                </c:pt>
                <c:pt idx="71">
                  <c:v>1123.6749116607773</c:v>
                </c:pt>
                <c:pt idx="72">
                  <c:v>1526.5017667844522</c:v>
                </c:pt>
                <c:pt idx="73">
                  <c:v>1590.1060070671379</c:v>
                </c:pt>
                <c:pt idx="74">
                  <c:v>1886.9257950530034</c:v>
                </c:pt>
                <c:pt idx="75">
                  <c:v>1802.1201413427561</c:v>
                </c:pt>
                <c:pt idx="76">
                  <c:v>1547.703180212014</c:v>
                </c:pt>
                <c:pt idx="77">
                  <c:v>1717.3144876325089</c:v>
                </c:pt>
                <c:pt idx="78">
                  <c:v>2141.3427561837457</c:v>
                </c:pt>
                <c:pt idx="79">
                  <c:v>2098.939929328622</c:v>
                </c:pt>
                <c:pt idx="80">
                  <c:v>1844.52296819788</c:v>
                </c:pt>
                <c:pt idx="81">
                  <c:v>2014.1342756183744</c:v>
                </c:pt>
                <c:pt idx="82">
                  <c:v>2056.537102473498</c:v>
                </c:pt>
                <c:pt idx="83">
                  <c:v>2014.1342756183744</c:v>
                </c:pt>
                <c:pt idx="84">
                  <c:v>2141.3427561837457</c:v>
                </c:pt>
                <c:pt idx="85">
                  <c:v>2628.975265017668</c:v>
                </c:pt>
                <c:pt idx="86">
                  <c:v>2438.1625441696115</c:v>
                </c:pt>
                <c:pt idx="87">
                  <c:v>2480.5653710247348</c:v>
                </c:pt>
                <c:pt idx="88">
                  <c:v>2247.3498233215546</c:v>
                </c:pt>
                <c:pt idx="89">
                  <c:v>2247.3498233215546</c:v>
                </c:pt>
                <c:pt idx="90">
                  <c:v>2289.7526501766783</c:v>
                </c:pt>
                <c:pt idx="91">
                  <c:v>2247.3498233215546</c:v>
                </c:pt>
                <c:pt idx="92">
                  <c:v>2607.773851590106</c:v>
                </c:pt>
                <c:pt idx="93">
                  <c:v>2968.197879858657</c:v>
                </c:pt>
                <c:pt idx="94">
                  <c:v>2607.773851590106</c:v>
                </c:pt>
                <c:pt idx="95">
                  <c:v>2692.5795053003535</c:v>
                </c:pt>
                <c:pt idx="96">
                  <c:v>2416.9611307420496</c:v>
                </c:pt>
                <c:pt idx="97">
                  <c:v>2968.197879858657</c:v>
                </c:pt>
                <c:pt idx="98">
                  <c:v>2459.363957597173</c:v>
                </c:pt>
                <c:pt idx="99">
                  <c:v>2756.1837455830387</c:v>
                </c:pt>
                <c:pt idx="100">
                  <c:v>2607.773851590106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ser>
          <c:idx val="4"/>
          <c:order val="4"/>
          <c:tx>
            <c:v>0.701-0.8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DATA!$AN$364:$AN$464</c:f>
              <c:numCache>
                <c:ptCount val="101"/>
                <c:pt idx="0">
                  <c:v>63.60424028268551</c:v>
                </c:pt>
                <c:pt idx="1">
                  <c:v>127.20848056537102</c:v>
                </c:pt>
                <c:pt idx="2">
                  <c:v>212.01413427561837</c:v>
                </c:pt>
                <c:pt idx="3">
                  <c:v>106.00706713780919</c:v>
                </c:pt>
                <c:pt idx="4">
                  <c:v>127.20848056537102</c:v>
                </c:pt>
                <c:pt idx="5">
                  <c:v>106.00706713780919</c:v>
                </c:pt>
                <c:pt idx="6">
                  <c:v>63.60424028268551</c:v>
                </c:pt>
                <c:pt idx="7">
                  <c:v>148.40989399293287</c:v>
                </c:pt>
                <c:pt idx="8">
                  <c:v>106.00706713780919</c:v>
                </c:pt>
                <c:pt idx="9">
                  <c:v>127.20848056537102</c:v>
                </c:pt>
                <c:pt idx="10">
                  <c:v>127.20848056537102</c:v>
                </c:pt>
                <c:pt idx="11">
                  <c:v>169.61130742049468</c:v>
                </c:pt>
                <c:pt idx="12">
                  <c:v>127.20848056537102</c:v>
                </c:pt>
                <c:pt idx="13">
                  <c:v>106.00706713780919</c:v>
                </c:pt>
                <c:pt idx="14">
                  <c:v>63.60424028268551</c:v>
                </c:pt>
                <c:pt idx="15">
                  <c:v>21.201413427561835</c:v>
                </c:pt>
                <c:pt idx="16">
                  <c:v>106.00706713780919</c:v>
                </c:pt>
                <c:pt idx="17">
                  <c:v>190.81272084805653</c:v>
                </c:pt>
                <c:pt idx="18">
                  <c:v>42.40282685512367</c:v>
                </c:pt>
                <c:pt idx="19">
                  <c:v>127.20848056537102</c:v>
                </c:pt>
                <c:pt idx="20">
                  <c:v>84.80565371024734</c:v>
                </c:pt>
                <c:pt idx="21">
                  <c:v>63.60424028268551</c:v>
                </c:pt>
                <c:pt idx="22">
                  <c:v>148.40989399293287</c:v>
                </c:pt>
                <c:pt idx="23">
                  <c:v>63.60424028268551</c:v>
                </c:pt>
                <c:pt idx="24">
                  <c:v>84.80565371024734</c:v>
                </c:pt>
                <c:pt idx="25">
                  <c:v>84.80565371024734</c:v>
                </c:pt>
                <c:pt idx="26">
                  <c:v>148.40989399293287</c:v>
                </c:pt>
                <c:pt idx="27">
                  <c:v>127.20848056537102</c:v>
                </c:pt>
                <c:pt idx="28">
                  <c:v>84.80565371024734</c:v>
                </c:pt>
                <c:pt idx="29">
                  <c:v>21.201413427561835</c:v>
                </c:pt>
                <c:pt idx="30">
                  <c:v>190.81272084805653</c:v>
                </c:pt>
                <c:pt idx="31">
                  <c:v>84.80565371024734</c:v>
                </c:pt>
                <c:pt idx="32">
                  <c:v>190.81272084805653</c:v>
                </c:pt>
                <c:pt idx="33">
                  <c:v>148.40989399293287</c:v>
                </c:pt>
                <c:pt idx="34">
                  <c:v>106.00706713780919</c:v>
                </c:pt>
                <c:pt idx="36">
                  <c:v>84.80565371024734</c:v>
                </c:pt>
                <c:pt idx="37">
                  <c:v>63.60424028268551</c:v>
                </c:pt>
                <c:pt idx="38">
                  <c:v>21.201413427561835</c:v>
                </c:pt>
                <c:pt idx="39">
                  <c:v>106.00706713780919</c:v>
                </c:pt>
                <c:pt idx="41">
                  <c:v>21.201413427561835</c:v>
                </c:pt>
                <c:pt idx="43">
                  <c:v>42.40282685512367</c:v>
                </c:pt>
                <c:pt idx="45">
                  <c:v>63.60424028268551</c:v>
                </c:pt>
                <c:pt idx="46">
                  <c:v>106.00706713780919</c:v>
                </c:pt>
                <c:pt idx="47">
                  <c:v>63.60424028268551</c:v>
                </c:pt>
                <c:pt idx="48">
                  <c:v>84.80565371024734</c:v>
                </c:pt>
                <c:pt idx="49">
                  <c:v>21.201413427561835</c:v>
                </c:pt>
                <c:pt idx="50">
                  <c:v>42.40282685512367</c:v>
                </c:pt>
                <c:pt idx="51">
                  <c:v>42.40282685512367</c:v>
                </c:pt>
                <c:pt idx="52">
                  <c:v>42.40282685512367</c:v>
                </c:pt>
                <c:pt idx="53">
                  <c:v>84.80565371024734</c:v>
                </c:pt>
                <c:pt idx="54">
                  <c:v>42.40282685512367</c:v>
                </c:pt>
                <c:pt idx="55">
                  <c:v>63.60424028268551</c:v>
                </c:pt>
                <c:pt idx="56">
                  <c:v>21.201413427561835</c:v>
                </c:pt>
                <c:pt idx="57">
                  <c:v>63.60424028268551</c:v>
                </c:pt>
                <c:pt idx="58">
                  <c:v>63.60424028268551</c:v>
                </c:pt>
                <c:pt idx="59">
                  <c:v>42.40282685512367</c:v>
                </c:pt>
                <c:pt idx="60">
                  <c:v>21.201413427561835</c:v>
                </c:pt>
                <c:pt idx="61">
                  <c:v>148.40989399293287</c:v>
                </c:pt>
                <c:pt idx="62">
                  <c:v>42.40282685512367</c:v>
                </c:pt>
                <c:pt idx="63">
                  <c:v>84.80565371024734</c:v>
                </c:pt>
                <c:pt idx="64">
                  <c:v>21.201413427561835</c:v>
                </c:pt>
                <c:pt idx="65">
                  <c:v>21.201413427561835</c:v>
                </c:pt>
                <c:pt idx="66">
                  <c:v>233.2155477031802</c:v>
                </c:pt>
                <c:pt idx="67">
                  <c:v>190.81272084805653</c:v>
                </c:pt>
                <c:pt idx="68">
                  <c:v>190.81272084805653</c:v>
                </c:pt>
                <c:pt idx="69">
                  <c:v>275.61837455830386</c:v>
                </c:pt>
                <c:pt idx="70">
                  <c:v>318.02120141342755</c:v>
                </c:pt>
                <c:pt idx="71">
                  <c:v>445.22968197879857</c:v>
                </c:pt>
                <c:pt idx="72">
                  <c:v>360.42402826855124</c:v>
                </c:pt>
                <c:pt idx="73">
                  <c:v>445.22968197879857</c:v>
                </c:pt>
                <c:pt idx="74">
                  <c:v>805.6537102473497</c:v>
                </c:pt>
                <c:pt idx="75">
                  <c:v>699.6466431095406</c:v>
                </c:pt>
                <c:pt idx="76">
                  <c:v>636.0424028268551</c:v>
                </c:pt>
                <c:pt idx="77">
                  <c:v>466.4310954063604</c:v>
                </c:pt>
                <c:pt idx="78">
                  <c:v>890.4593639575971</c:v>
                </c:pt>
                <c:pt idx="79">
                  <c:v>742.0494699646642</c:v>
                </c:pt>
                <c:pt idx="80">
                  <c:v>911.660777385159</c:v>
                </c:pt>
                <c:pt idx="81">
                  <c:v>763.2508833922261</c:v>
                </c:pt>
                <c:pt idx="82">
                  <c:v>614.8409893992932</c:v>
                </c:pt>
                <c:pt idx="83">
                  <c:v>954.0636042402826</c:v>
                </c:pt>
                <c:pt idx="84">
                  <c:v>742.0494699646642</c:v>
                </c:pt>
                <c:pt idx="85">
                  <c:v>932.8621908127208</c:v>
                </c:pt>
                <c:pt idx="86">
                  <c:v>954.0636042402826</c:v>
                </c:pt>
                <c:pt idx="87">
                  <c:v>975.2650176678445</c:v>
                </c:pt>
                <c:pt idx="88">
                  <c:v>742.0494699646642</c:v>
                </c:pt>
                <c:pt idx="89">
                  <c:v>826.8551236749116</c:v>
                </c:pt>
                <c:pt idx="90">
                  <c:v>975.2650176678445</c:v>
                </c:pt>
                <c:pt idx="91">
                  <c:v>890.4593639575971</c:v>
                </c:pt>
                <c:pt idx="92">
                  <c:v>805.6537102473497</c:v>
                </c:pt>
                <c:pt idx="93">
                  <c:v>1123.6749116607773</c:v>
                </c:pt>
                <c:pt idx="94">
                  <c:v>932.8621908127208</c:v>
                </c:pt>
                <c:pt idx="95">
                  <c:v>890.4593639575971</c:v>
                </c:pt>
                <c:pt idx="96">
                  <c:v>932.8621908127208</c:v>
                </c:pt>
                <c:pt idx="97">
                  <c:v>1081.2720848056538</c:v>
                </c:pt>
                <c:pt idx="98">
                  <c:v>1038.86925795053</c:v>
                </c:pt>
                <c:pt idx="99">
                  <c:v>911.660777385159</c:v>
                </c:pt>
                <c:pt idx="100">
                  <c:v>1017.6678445229682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ser>
          <c:idx val="5"/>
          <c:order val="5"/>
          <c:tx>
            <c:v>&gt;0.8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DATA!$AO$364:$AO$464</c:f>
              <c:numCache>
                <c:ptCount val="101"/>
                <c:pt idx="0">
                  <c:v>614.8409893992932</c:v>
                </c:pt>
                <c:pt idx="1">
                  <c:v>593.6395759717315</c:v>
                </c:pt>
                <c:pt idx="2">
                  <c:v>551.2367491166077</c:v>
                </c:pt>
                <c:pt idx="3">
                  <c:v>720.8480565371025</c:v>
                </c:pt>
                <c:pt idx="4">
                  <c:v>636.0424028268551</c:v>
                </c:pt>
                <c:pt idx="5">
                  <c:v>720.8480565371025</c:v>
                </c:pt>
                <c:pt idx="6">
                  <c:v>699.6466431095406</c:v>
                </c:pt>
                <c:pt idx="7">
                  <c:v>657.243816254417</c:v>
                </c:pt>
                <c:pt idx="8">
                  <c:v>657.243816254417</c:v>
                </c:pt>
                <c:pt idx="9">
                  <c:v>636.0424028268551</c:v>
                </c:pt>
                <c:pt idx="10">
                  <c:v>657.243816254417</c:v>
                </c:pt>
                <c:pt idx="11">
                  <c:v>657.243816254417</c:v>
                </c:pt>
                <c:pt idx="12">
                  <c:v>699.6466431095406</c:v>
                </c:pt>
                <c:pt idx="13">
                  <c:v>657.243816254417</c:v>
                </c:pt>
                <c:pt idx="14">
                  <c:v>614.8409893992932</c:v>
                </c:pt>
                <c:pt idx="15">
                  <c:v>445.22968197879857</c:v>
                </c:pt>
                <c:pt idx="16">
                  <c:v>318.02120141342755</c:v>
                </c:pt>
                <c:pt idx="17">
                  <c:v>572.4381625441696</c:v>
                </c:pt>
                <c:pt idx="18">
                  <c:v>424.02826855123675</c:v>
                </c:pt>
                <c:pt idx="19">
                  <c:v>572.4381625441696</c:v>
                </c:pt>
                <c:pt idx="20">
                  <c:v>614.8409893992932</c:v>
                </c:pt>
                <c:pt idx="21">
                  <c:v>551.2367491166077</c:v>
                </c:pt>
                <c:pt idx="22">
                  <c:v>593.6395759717315</c:v>
                </c:pt>
                <c:pt idx="23">
                  <c:v>402.8268551236749</c:v>
                </c:pt>
                <c:pt idx="24">
                  <c:v>657.243816254417</c:v>
                </c:pt>
                <c:pt idx="25">
                  <c:v>445.22968197879857</c:v>
                </c:pt>
                <c:pt idx="26">
                  <c:v>593.6395759717315</c:v>
                </c:pt>
                <c:pt idx="27">
                  <c:v>869.2579505300353</c:v>
                </c:pt>
                <c:pt idx="28">
                  <c:v>826.8551236749116</c:v>
                </c:pt>
                <c:pt idx="29">
                  <c:v>530.035335689046</c:v>
                </c:pt>
                <c:pt idx="30">
                  <c:v>530.035335689046</c:v>
                </c:pt>
                <c:pt idx="31">
                  <c:v>530.035335689046</c:v>
                </c:pt>
                <c:pt idx="32">
                  <c:v>466.4310954063604</c:v>
                </c:pt>
                <c:pt idx="33">
                  <c:v>466.4310954063604</c:v>
                </c:pt>
                <c:pt idx="34">
                  <c:v>508.8339222614841</c:v>
                </c:pt>
                <c:pt idx="35">
                  <c:v>445.22968197879857</c:v>
                </c:pt>
                <c:pt idx="36">
                  <c:v>360.42402826855124</c:v>
                </c:pt>
                <c:pt idx="37">
                  <c:v>614.8409893992932</c:v>
                </c:pt>
                <c:pt idx="38">
                  <c:v>296.81978798586573</c:v>
                </c:pt>
                <c:pt idx="39">
                  <c:v>339.22261484098937</c:v>
                </c:pt>
                <c:pt idx="40">
                  <c:v>339.22261484098937</c:v>
                </c:pt>
                <c:pt idx="41">
                  <c:v>212.01413427561837</c:v>
                </c:pt>
                <c:pt idx="42">
                  <c:v>296.81978798586573</c:v>
                </c:pt>
                <c:pt idx="43">
                  <c:v>275.61837455830386</c:v>
                </c:pt>
                <c:pt idx="44">
                  <c:v>275.61837455830386</c:v>
                </c:pt>
                <c:pt idx="45">
                  <c:v>572.4381625441696</c:v>
                </c:pt>
                <c:pt idx="46">
                  <c:v>424.02826855123675</c:v>
                </c:pt>
                <c:pt idx="47">
                  <c:v>169.61130742049468</c:v>
                </c:pt>
                <c:pt idx="48">
                  <c:v>339.22261484098937</c:v>
                </c:pt>
                <c:pt idx="49">
                  <c:v>233.2155477031802</c:v>
                </c:pt>
                <c:pt idx="50">
                  <c:v>148.40989399293287</c:v>
                </c:pt>
                <c:pt idx="51">
                  <c:v>254.41696113074204</c:v>
                </c:pt>
                <c:pt idx="52">
                  <c:v>296.81978798586573</c:v>
                </c:pt>
                <c:pt idx="53">
                  <c:v>212.01413427561837</c:v>
                </c:pt>
                <c:pt idx="54">
                  <c:v>127.20848056537102</c:v>
                </c:pt>
                <c:pt idx="55">
                  <c:v>148.40989399293287</c:v>
                </c:pt>
                <c:pt idx="56">
                  <c:v>148.40989399293287</c:v>
                </c:pt>
                <c:pt idx="57">
                  <c:v>169.61130742049468</c:v>
                </c:pt>
                <c:pt idx="58">
                  <c:v>169.61130742049468</c:v>
                </c:pt>
                <c:pt idx="59">
                  <c:v>318.02120141342755</c:v>
                </c:pt>
                <c:pt idx="60">
                  <c:v>318.02120141342755</c:v>
                </c:pt>
                <c:pt idx="61">
                  <c:v>318.02120141342755</c:v>
                </c:pt>
                <c:pt idx="62">
                  <c:v>275.61837455830386</c:v>
                </c:pt>
                <c:pt idx="63">
                  <c:v>424.02826855123675</c:v>
                </c:pt>
                <c:pt idx="64">
                  <c:v>254.41696113074204</c:v>
                </c:pt>
                <c:pt idx="65">
                  <c:v>551.2367491166077</c:v>
                </c:pt>
                <c:pt idx="66">
                  <c:v>657.243816254417</c:v>
                </c:pt>
                <c:pt idx="67">
                  <c:v>530.035335689046</c:v>
                </c:pt>
                <c:pt idx="68">
                  <c:v>614.8409893992932</c:v>
                </c:pt>
                <c:pt idx="69">
                  <c:v>657.243816254417</c:v>
                </c:pt>
                <c:pt idx="70">
                  <c:v>869.2579505300353</c:v>
                </c:pt>
                <c:pt idx="71">
                  <c:v>1081.2720848056538</c:v>
                </c:pt>
                <c:pt idx="72">
                  <c:v>1038.86925795053</c:v>
                </c:pt>
                <c:pt idx="73">
                  <c:v>1759.7173144876324</c:v>
                </c:pt>
                <c:pt idx="74">
                  <c:v>1590.1060070671379</c:v>
                </c:pt>
                <c:pt idx="75">
                  <c:v>1759.7173144876324</c:v>
                </c:pt>
                <c:pt idx="76">
                  <c:v>1420.494699646643</c:v>
                </c:pt>
                <c:pt idx="77">
                  <c:v>1696.113074204947</c:v>
                </c:pt>
                <c:pt idx="78">
                  <c:v>2862.190812720848</c:v>
                </c:pt>
                <c:pt idx="79">
                  <c:v>1908.1272084805653</c:v>
                </c:pt>
                <c:pt idx="80">
                  <c:v>2035.3356890459363</c:v>
                </c:pt>
                <c:pt idx="81">
                  <c:v>1929.3286219081272</c:v>
                </c:pt>
                <c:pt idx="82">
                  <c:v>1971.731448763251</c:v>
                </c:pt>
                <c:pt idx="83">
                  <c:v>2035.3356890459363</c:v>
                </c:pt>
                <c:pt idx="84">
                  <c:v>2374.558303886926</c:v>
                </c:pt>
                <c:pt idx="85">
                  <c:v>2120.141342756184</c:v>
                </c:pt>
                <c:pt idx="86">
                  <c:v>2734.982332155477</c:v>
                </c:pt>
                <c:pt idx="87">
                  <c:v>2310.95406360424</c:v>
                </c:pt>
                <c:pt idx="88">
                  <c:v>2289.7526501766783</c:v>
                </c:pt>
                <c:pt idx="89">
                  <c:v>1950.530035335689</c:v>
                </c:pt>
                <c:pt idx="90">
                  <c:v>2883.39222614841</c:v>
                </c:pt>
                <c:pt idx="91">
                  <c:v>2332.155477031802</c:v>
                </c:pt>
                <c:pt idx="92">
                  <c:v>1865.7243816254415</c:v>
                </c:pt>
                <c:pt idx="93">
                  <c:v>2459.363957597173</c:v>
                </c:pt>
                <c:pt idx="94">
                  <c:v>2416.9611307420496</c:v>
                </c:pt>
                <c:pt idx="95">
                  <c:v>2374.558303886926</c:v>
                </c:pt>
                <c:pt idx="96">
                  <c:v>2077.73851590106</c:v>
                </c:pt>
                <c:pt idx="97">
                  <c:v>2204.946996466431</c:v>
                </c:pt>
                <c:pt idx="98">
                  <c:v>2289.7526501766783</c:v>
                </c:pt>
                <c:pt idx="99">
                  <c:v>2459.363957597173</c:v>
                </c:pt>
                <c:pt idx="100">
                  <c:v>2713.780918727915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axId val="619009"/>
        <c:axId val="5571082"/>
      </c:scatterChart>
      <c:valAx>
        <c:axId val="619009"/>
        <c:scaling>
          <c:logBase val="10"/>
          <c:orientation val="minMax"/>
          <c:max val="100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Particle Counts (dm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1082"/>
        <c:crosses val="autoZero"/>
        <c:crossBetween val="midCat"/>
        <c:dispUnits/>
      </c:valAx>
      <c:valAx>
        <c:axId val="557108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9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925"/>
          <c:y val="0.08325"/>
          <c:w val="0.67325"/>
          <c:h val="0.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2040-2058 UT 03/14
Temperature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"/>
          <c:w val="0.89625"/>
          <c:h val="0.8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DATA!$N$7:$N$8</c:f>
              <c:strCache>
                <c:ptCount val="1"/>
                <c:pt idx="0">
                  <c:v>T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DATA!$N$622:$N$730</c:f>
              <c:numCache>
                <c:ptCount val="109"/>
                <c:pt idx="0">
                  <c:v>6.2</c:v>
                </c:pt>
                <c:pt idx="1">
                  <c:v>5.1</c:v>
                </c:pt>
                <c:pt idx="2">
                  <c:v>4.3</c:v>
                </c:pt>
                <c:pt idx="3">
                  <c:v>3.5</c:v>
                </c:pt>
                <c:pt idx="4">
                  <c:v>3.3</c:v>
                </c:pt>
                <c:pt idx="5">
                  <c:v>2.7</c:v>
                </c:pt>
                <c:pt idx="6">
                  <c:v>2.4</c:v>
                </c:pt>
                <c:pt idx="7">
                  <c:v>1.9</c:v>
                </c:pt>
                <c:pt idx="8">
                  <c:v>1.8</c:v>
                </c:pt>
                <c:pt idx="9">
                  <c:v>1.8</c:v>
                </c:pt>
                <c:pt idx="10">
                  <c:v>1.7</c:v>
                </c:pt>
                <c:pt idx="11">
                  <c:v>1.3</c:v>
                </c:pt>
                <c:pt idx="12">
                  <c:v>0.9</c:v>
                </c:pt>
                <c:pt idx="13">
                  <c:v>1</c:v>
                </c:pt>
                <c:pt idx="14">
                  <c:v>0.7</c:v>
                </c:pt>
                <c:pt idx="15">
                  <c:v>0.8</c:v>
                </c:pt>
                <c:pt idx="16">
                  <c:v>0.7</c:v>
                </c:pt>
                <c:pt idx="17">
                  <c:v>0.7</c:v>
                </c:pt>
                <c:pt idx="18">
                  <c:v>0.6</c:v>
                </c:pt>
                <c:pt idx="19">
                  <c:v>0.4</c:v>
                </c:pt>
                <c:pt idx="20">
                  <c:v>-0.1</c:v>
                </c:pt>
                <c:pt idx="21">
                  <c:v>-0.2</c:v>
                </c:pt>
                <c:pt idx="22">
                  <c:v>-0.2</c:v>
                </c:pt>
                <c:pt idx="23">
                  <c:v>-0.6</c:v>
                </c:pt>
                <c:pt idx="24">
                  <c:v>-0.7</c:v>
                </c:pt>
                <c:pt idx="25">
                  <c:v>-1</c:v>
                </c:pt>
                <c:pt idx="26">
                  <c:v>-0.7</c:v>
                </c:pt>
                <c:pt idx="27">
                  <c:v>-0.9</c:v>
                </c:pt>
                <c:pt idx="28">
                  <c:v>-1.2</c:v>
                </c:pt>
                <c:pt idx="29">
                  <c:v>-1.4</c:v>
                </c:pt>
                <c:pt idx="30">
                  <c:v>-1.5</c:v>
                </c:pt>
                <c:pt idx="31">
                  <c:v>-1.6</c:v>
                </c:pt>
                <c:pt idx="32">
                  <c:v>-1.7</c:v>
                </c:pt>
                <c:pt idx="33">
                  <c:v>-1.7</c:v>
                </c:pt>
                <c:pt idx="34">
                  <c:v>-2</c:v>
                </c:pt>
                <c:pt idx="35">
                  <c:v>-1.4</c:v>
                </c:pt>
                <c:pt idx="36">
                  <c:v>-1.8</c:v>
                </c:pt>
                <c:pt idx="37">
                  <c:v>-2</c:v>
                </c:pt>
                <c:pt idx="38">
                  <c:v>-1.3</c:v>
                </c:pt>
                <c:pt idx="39">
                  <c:v>-1.1</c:v>
                </c:pt>
                <c:pt idx="40">
                  <c:v>-1.1</c:v>
                </c:pt>
                <c:pt idx="41">
                  <c:v>-1.1</c:v>
                </c:pt>
                <c:pt idx="42">
                  <c:v>-1.5</c:v>
                </c:pt>
                <c:pt idx="43">
                  <c:v>-1.7</c:v>
                </c:pt>
                <c:pt idx="44">
                  <c:v>-1.5</c:v>
                </c:pt>
                <c:pt idx="45">
                  <c:v>-1.7</c:v>
                </c:pt>
                <c:pt idx="46">
                  <c:v>-0.3</c:v>
                </c:pt>
                <c:pt idx="47">
                  <c:v>0.2</c:v>
                </c:pt>
                <c:pt idx="48">
                  <c:v>0.2</c:v>
                </c:pt>
                <c:pt idx="49">
                  <c:v>0.8</c:v>
                </c:pt>
                <c:pt idx="50">
                  <c:v>1.2</c:v>
                </c:pt>
                <c:pt idx="51">
                  <c:v>1.6</c:v>
                </c:pt>
                <c:pt idx="52">
                  <c:v>1.1</c:v>
                </c:pt>
                <c:pt idx="53">
                  <c:v>1.3</c:v>
                </c:pt>
                <c:pt idx="54">
                  <c:v>1.8</c:v>
                </c:pt>
                <c:pt idx="55">
                  <c:v>2.7</c:v>
                </c:pt>
                <c:pt idx="56">
                  <c:v>2.9</c:v>
                </c:pt>
                <c:pt idx="57">
                  <c:v>3</c:v>
                </c:pt>
                <c:pt idx="58">
                  <c:v>3</c:v>
                </c:pt>
                <c:pt idx="59">
                  <c:v>3.1</c:v>
                </c:pt>
                <c:pt idx="60">
                  <c:v>3.1</c:v>
                </c:pt>
                <c:pt idx="61">
                  <c:v>2.9</c:v>
                </c:pt>
                <c:pt idx="62">
                  <c:v>2.8</c:v>
                </c:pt>
                <c:pt idx="63">
                  <c:v>3</c:v>
                </c:pt>
                <c:pt idx="64">
                  <c:v>2.9</c:v>
                </c:pt>
                <c:pt idx="65">
                  <c:v>2.8</c:v>
                </c:pt>
                <c:pt idx="66">
                  <c:v>2.6</c:v>
                </c:pt>
                <c:pt idx="67">
                  <c:v>2.4</c:v>
                </c:pt>
                <c:pt idx="68">
                  <c:v>2.3</c:v>
                </c:pt>
                <c:pt idx="69">
                  <c:v>2</c:v>
                </c:pt>
                <c:pt idx="70">
                  <c:v>1.9</c:v>
                </c:pt>
                <c:pt idx="71">
                  <c:v>1.8</c:v>
                </c:pt>
                <c:pt idx="72">
                  <c:v>1.6</c:v>
                </c:pt>
                <c:pt idx="73">
                  <c:v>1.5</c:v>
                </c:pt>
                <c:pt idx="74">
                  <c:v>1.4</c:v>
                </c:pt>
                <c:pt idx="75">
                  <c:v>1.3</c:v>
                </c:pt>
                <c:pt idx="76">
                  <c:v>1.3</c:v>
                </c:pt>
                <c:pt idx="77">
                  <c:v>1.3</c:v>
                </c:pt>
                <c:pt idx="78">
                  <c:v>0.9</c:v>
                </c:pt>
                <c:pt idx="79">
                  <c:v>0.8</c:v>
                </c:pt>
                <c:pt idx="80">
                  <c:v>0.7</c:v>
                </c:pt>
                <c:pt idx="81">
                  <c:v>0.7</c:v>
                </c:pt>
                <c:pt idx="82">
                  <c:v>0.5</c:v>
                </c:pt>
                <c:pt idx="83">
                  <c:v>0.3</c:v>
                </c:pt>
                <c:pt idx="84">
                  <c:v>0.1</c:v>
                </c:pt>
                <c:pt idx="85">
                  <c:v>0</c:v>
                </c:pt>
                <c:pt idx="86">
                  <c:v>0.2</c:v>
                </c:pt>
                <c:pt idx="87">
                  <c:v>0.3</c:v>
                </c:pt>
                <c:pt idx="88">
                  <c:v>0.3</c:v>
                </c:pt>
                <c:pt idx="89">
                  <c:v>0.5</c:v>
                </c:pt>
                <c:pt idx="90">
                  <c:v>0.7</c:v>
                </c:pt>
                <c:pt idx="91">
                  <c:v>0.6</c:v>
                </c:pt>
                <c:pt idx="92">
                  <c:v>0.5</c:v>
                </c:pt>
                <c:pt idx="93">
                  <c:v>0.4</c:v>
                </c:pt>
                <c:pt idx="94">
                  <c:v>0.3</c:v>
                </c:pt>
                <c:pt idx="95">
                  <c:v>0.2</c:v>
                </c:pt>
                <c:pt idx="96">
                  <c:v>0.1</c:v>
                </c:pt>
                <c:pt idx="97">
                  <c:v>0.2</c:v>
                </c:pt>
                <c:pt idx="98">
                  <c:v>0.3</c:v>
                </c:pt>
                <c:pt idx="99">
                  <c:v>0.4</c:v>
                </c:pt>
                <c:pt idx="100">
                  <c:v>0.6</c:v>
                </c:pt>
                <c:pt idx="101">
                  <c:v>0.7</c:v>
                </c:pt>
                <c:pt idx="102">
                  <c:v>0.9</c:v>
                </c:pt>
                <c:pt idx="103">
                  <c:v>1.3</c:v>
                </c:pt>
                <c:pt idx="104">
                  <c:v>1.4</c:v>
                </c:pt>
                <c:pt idx="105">
                  <c:v>1.5</c:v>
                </c:pt>
                <c:pt idx="106">
                  <c:v>1.7</c:v>
                </c:pt>
                <c:pt idx="107">
                  <c:v>1.7</c:v>
                </c:pt>
                <c:pt idx="108">
                  <c:v>1.8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axId val="50139739"/>
        <c:axId val="48604468"/>
      </c:scatterChart>
      <c:valAx>
        <c:axId val="5013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604468"/>
        <c:crosses val="autoZero"/>
        <c:crossBetween val="midCat"/>
        <c:dispUnits/>
      </c:valAx>
      <c:valAx>
        <c:axId val="4860446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139739"/>
        <c:crossesAt val="-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2040-2058 UT 03/14
Relative Humidity</a:t>
            </a:r>
          </a:p>
        </c:rich>
      </c:tx>
      <c:layout>
        <c:manualLayout>
          <c:xMode val="factor"/>
          <c:yMode val="factor"/>
          <c:x val="0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925"/>
          <c:w val="0.9252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DATA!$O$7:$O$8</c:f>
              <c:strCache>
                <c:ptCount val="1"/>
                <c:pt idx="0">
                  <c:v>RH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DATA!$O$622:$O$730</c:f>
              <c:numCache>
                <c:ptCount val="109"/>
                <c:pt idx="0">
                  <c:v>45.5</c:v>
                </c:pt>
                <c:pt idx="1">
                  <c:v>45.5</c:v>
                </c:pt>
                <c:pt idx="2">
                  <c:v>45.6</c:v>
                </c:pt>
                <c:pt idx="3">
                  <c:v>45.9</c:v>
                </c:pt>
                <c:pt idx="4">
                  <c:v>46.8</c:v>
                </c:pt>
                <c:pt idx="5">
                  <c:v>47.5</c:v>
                </c:pt>
                <c:pt idx="6">
                  <c:v>48</c:v>
                </c:pt>
                <c:pt idx="7">
                  <c:v>47.9</c:v>
                </c:pt>
                <c:pt idx="8">
                  <c:v>48.4</c:v>
                </c:pt>
                <c:pt idx="9">
                  <c:v>48.4</c:v>
                </c:pt>
                <c:pt idx="10">
                  <c:v>48.4</c:v>
                </c:pt>
                <c:pt idx="11">
                  <c:v>48.7</c:v>
                </c:pt>
                <c:pt idx="12">
                  <c:v>49.3</c:v>
                </c:pt>
                <c:pt idx="13">
                  <c:v>49.7</c:v>
                </c:pt>
                <c:pt idx="14">
                  <c:v>49.3</c:v>
                </c:pt>
                <c:pt idx="15">
                  <c:v>48.8</c:v>
                </c:pt>
                <c:pt idx="16">
                  <c:v>48</c:v>
                </c:pt>
                <c:pt idx="17">
                  <c:v>47.7</c:v>
                </c:pt>
                <c:pt idx="18">
                  <c:v>47.1</c:v>
                </c:pt>
                <c:pt idx="19">
                  <c:v>47</c:v>
                </c:pt>
                <c:pt idx="20">
                  <c:v>47.9</c:v>
                </c:pt>
                <c:pt idx="21">
                  <c:v>48.8</c:v>
                </c:pt>
                <c:pt idx="22">
                  <c:v>47.9</c:v>
                </c:pt>
                <c:pt idx="23">
                  <c:v>47.8</c:v>
                </c:pt>
                <c:pt idx="24">
                  <c:v>48.1</c:v>
                </c:pt>
                <c:pt idx="25">
                  <c:v>48.7</c:v>
                </c:pt>
                <c:pt idx="26">
                  <c:v>48.3</c:v>
                </c:pt>
                <c:pt idx="27">
                  <c:v>48.8</c:v>
                </c:pt>
                <c:pt idx="28">
                  <c:v>49</c:v>
                </c:pt>
                <c:pt idx="29">
                  <c:v>49.1</c:v>
                </c:pt>
                <c:pt idx="30">
                  <c:v>48.7</c:v>
                </c:pt>
                <c:pt idx="31">
                  <c:v>48.6</c:v>
                </c:pt>
                <c:pt idx="32">
                  <c:v>48.9</c:v>
                </c:pt>
                <c:pt idx="33">
                  <c:v>48.5</c:v>
                </c:pt>
                <c:pt idx="34">
                  <c:v>48.1</c:v>
                </c:pt>
                <c:pt idx="35">
                  <c:v>45.8</c:v>
                </c:pt>
                <c:pt idx="36">
                  <c:v>44.6</c:v>
                </c:pt>
                <c:pt idx="37">
                  <c:v>44</c:v>
                </c:pt>
                <c:pt idx="38">
                  <c:v>41.2</c:v>
                </c:pt>
                <c:pt idx="39">
                  <c:v>36.7</c:v>
                </c:pt>
                <c:pt idx="40">
                  <c:v>33.8</c:v>
                </c:pt>
                <c:pt idx="41">
                  <c:v>30.7</c:v>
                </c:pt>
                <c:pt idx="42">
                  <c:v>30.5</c:v>
                </c:pt>
                <c:pt idx="43">
                  <c:v>30.5</c:v>
                </c:pt>
                <c:pt idx="44">
                  <c:v>29.2</c:v>
                </c:pt>
                <c:pt idx="45">
                  <c:v>27.8</c:v>
                </c:pt>
                <c:pt idx="46">
                  <c:v>22.7</c:v>
                </c:pt>
                <c:pt idx="47">
                  <c:v>18.3</c:v>
                </c:pt>
                <c:pt idx="48">
                  <c:v>15.1</c:v>
                </c:pt>
                <c:pt idx="49">
                  <c:v>12.5</c:v>
                </c:pt>
                <c:pt idx="50">
                  <c:v>11.5</c:v>
                </c:pt>
                <c:pt idx="51">
                  <c:v>12.4</c:v>
                </c:pt>
                <c:pt idx="52">
                  <c:v>11.2</c:v>
                </c:pt>
                <c:pt idx="53">
                  <c:v>12.6</c:v>
                </c:pt>
                <c:pt idx="54">
                  <c:v>16.5</c:v>
                </c:pt>
                <c:pt idx="55">
                  <c:v>24</c:v>
                </c:pt>
                <c:pt idx="56">
                  <c:v>31.4</c:v>
                </c:pt>
                <c:pt idx="57">
                  <c:v>35.5</c:v>
                </c:pt>
                <c:pt idx="58">
                  <c:v>37.7</c:v>
                </c:pt>
                <c:pt idx="59">
                  <c:v>39.2</c:v>
                </c:pt>
                <c:pt idx="60">
                  <c:v>40.5</c:v>
                </c:pt>
                <c:pt idx="61">
                  <c:v>41.1</c:v>
                </c:pt>
                <c:pt idx="62">
                  <c:v>41.5</c:v>
                </c:pt>
                <c:pt idx="63">
                  <c:v>42.4</c:v>
                </c:pt>
                <c:pt idx="64">
                  <c:v>42.3</c:v>
                </c:pt>
                <c:pt idx="65">
                  <c:v>41.8</c:v>
                </c:pt>
                <c:pt idx="66">
                  <c:v>41.8</c:v>
                </c:pt>
                <c:pt idx="67">
                  <c:v>41.6</c:v>
                </c:pt>
                <c:pt idx="68">
                  <c:v>41.4</c:v>
                </c:pt>
                <c:pt idx="69">
                  <c:v>41.3</c:v>
                </c:pt>
                <c:pt idx="70">
                  <c:v>41.3</c:v>
                </c:pt>
                <c:pt idx="71">
                  <c:v>40.6</c:v>
                </c:pt>
                <c:pt idx="72">
                  <c:v>39.9</c:v>
                </c:pt>
                <c:pt idx="73">
                  <c:v>39.5</c:v>
                </c:pt>
                <c:pt idx="74">
                  <c:v>39.1</c:v>
                </c:pt>
                <c:pt idx="75">
                  <c:v>38.5</c:v>
                </c:pt>
                <c:pt idx="76">
                  <c:v>37.5</c:v>
                </c:pt>
                <c:pt idx="77">
                  <c:v>35.9</c:v>
                </c:pt>
                <c:pt idx="78">
                  <c:v>34</c:v>
                </c:pt>
                <c:pt idx="79">
                  <c:v>33.5</c:v>
                </c:pt>
                <c:pt idx="80">
                  <c:v>32.9</c:v>
                </c:pt>
                <c:pt idx="81">
                  <c:v>32.2</c:v>
                </c:pt>
                <c:pt idx="82">
                  <c:v>33.6</c:v>
                </c:pt>
                <c:pt idx="83">
                  <c:v>34.8</c:v>
                </c:pt>
                <c:pt idx="84">
                  <c:v>36.7</c:v>
                </c:pt>
                <c:pt idx="85">
                  <c:v>40.2</c:v>
                </c:pt>
                <c:pt idx="86">
                  <c:v>47.9</c:v>
                </c:pt>
                <c:pt idx="87">
                  <c:v>51.6</c:v>
                </c:pt>
                <c:pt idx="88">
                  <c:v>54.5</c:v>
                </c:pt>
                <c:pt idx="89">
                  <c:v>55.3</c:v>
                </c:pt>
                <c:pt idx="90">
                  <c:v>55.9</c:v>
                </c:pt>
                <c:pt idx="91">
                  <c:v>56.4</c:v>
                </c:pt>
                <c:pt idx="92">
                  <c:v>56.7</c:v>
                </c:pt>
                <c:pt idx="93">
                  <c:v>56.8</c:v>
                </c:pt>
                <c:pt idx="94">
                  <c:v>56.8</c:v>
                </c:pt>
                <c:pt idx="95">
                  <c:v>56.8</c:v>
                </c:pt>
                <c:pt idx="96">
                  <c:v>56.8</c:v>
                </c:pt>
                <c:pt idx="97">
                  <c:v>56.5</c:v>
                </c:pt>
                <c:pt idx="98">
                  <c:v>56.6</c:v>
                </c:pt>
                <c:pt idx="99">
                  <c:v>56.5</c:v>
                </c:pt>
                <c:pt idx="100">
                  <c:v>57.2</c:v>
                </c:pt>
                <c:pt idx="101">
                  <c:v>58.4</c:v>
                </c:pt>
                <c:pt idx="102">
                  <c:v>57.6</c:v>
                </c:pt>
                <c:pt idx="103">
                  <c:v>57.2</c:v>
                </c:pt>
                <c:pt idx="104">
                  <c:v>57.1</c:v>
                </c:pt>
                <c:pt idx="105">
                  <c:v>56.4</c:v>
                </c:pt>
                <c:pt idx="106">
                  <c:v>55.3</c:v>
                </c:pt>
                <c:pt idx="107">
                  <c:v>55.4</c:v>
                </c:pt>
                <c:pt idx="108">
                  <c:v>55.9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axId val="34787029"/>
        <c:axId val="44647806"/>
      </c:scatterChart>
      <c:valAx>
        <c:axId val="3478702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647806"/>
        <c:crosses val="autoZero"/>
        <c:crossBetween val="midCat"/>
        <c:dispUnits/>
      </c:valAx>
      <c:valAx>
        <c:axId val="4464780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7870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2040-2058 UT 03/14
Ozone Mixing Ratio</a:t>
            </a:r>
          </a:p>
        </c:rich>
      </c:tx>
      <c:layout>
        <c:manualLayout>
          <c:xMode val="factor"/>
          <c:yMode val="factor"/>
          <c:x val="-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925"/>
          <c:w val="0.9252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DATA!$P$7:$P$8</c:f>
              <c:strCache>
                <c:ptCount val="1"/>
                <c:pt idx="0">
                  <c:v>Ozone ppbv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DATA!$Q$622:$Q$730</c:f>
              <c:numCache>
                <c:ptCount val="109"/>
                <c:pt idx="0">
                  <c:v>31.099999999999998</c:v>
                </c:pt>
                <c:pt idx="1">
                  <c:v>31.799999999999997</c:v>
                </c:pt>
                <c:pt idx="2">
                  <c:v>31.25</c:v>
                </c:pt>
                <c:pt idx="3">
                  <c:v>30.4</c:v>
                </c:pt>
                <c:pt idx="4">
                  <c:v>32.55</c:v>
                </c:pt>
                <c:pt idx="5">
                  <c:v>33.8</c:v>
                </c:pt>
                <c:pt idx="6">
                  <c:v>32.05</c:v>
                </c:pt>
                <c:pt idx="7">
                  <c:v>32.7</c:v>
                </c:pt>
                <c:pt idx="8">
                  <c:v>35.849999999999994</c:v>
                </c:pt>
                <c:pt idx="9">
                  <c:v>37.7</c:v>
                </c:pt>
                <c:pt idx="10">
                  <c:v>36.05</c:v>
                </c:pt>
                <c:pt idx="11">
                  <c:v>34.15</c:v>
                </c:pt>
                <c:pt idx="12">
                  <c:v>34.55</c:v>
                </c:pt>
                <c:pt idx="13">
                  <c:v>34.95</c:v>
                </c:pt>
                <c:pt idx="14">
                  <c:v>35.8</c:v>
                </c:pt>
                <c:pt idx="15">
                  <c:v>36.55</c:v>
                </c:pt>
                <c:pt idx="16">
                  <c:v>35.3</c:v>
                </c:pt>
                <c:pt idx="17">
                  <c:v>34.05</c:v>
                </c:pt>
                <c:pt idx="18">
                  <c:v>33.95</c:v>
                </c:pt>
                <c:pt idx="19">
                  <c:v>34.55</c:v>
                </c:pt>
                <c:pt idx="20">
                  <c:v>35.349999999999994</c:v>
                </c:pt>
                <c:pt idx="21">
                  <c:v>35.099999999999994</c:v>
                </c:pt>
                <c:pt idx="22">
                  <c:v>34.5</c:v>
                </c:pt>
                <c:pt idx="23">
                  <c:v>32.75</c:v>
                </c:pt>
                <c:pt idx="24">
                  <c:v>31.85</c:v>
                </c:pt>
                <c:pt idx="25">
                  <c:v>33.65</c:v>
                </c:pt>
                <c:pt idx="26">
                  <c:v>34.4</c:v>
                </c:pt>
                <c:pt idx="27">
                  <c:v>33.9</c:v>
                </c:pt>
                <c:pt idx="28">
                  <c:v>33.8</c:v>
                </c:pt>
                <c:pt idx="29">
                  <c:v>34.05</c:v>
                </c:pt>
                <c:pt idx="30">
                  <c:v>33.75</c:v>
                </c:pt>
                <c:pt idx="31">
                  <c:v>33.650000000000006</c:v>
                </c:pt>
                <c:pt idx="32">
                  <c:v>33.900000000000006</c:v>
                </c:pt>
                <c:pt idx="33">
                  <c:v>34.35</c:v>
                </c:pt>
                <c:pt idx="34">
                  <c:v>35.75</c:v>
                </c:pt>
                <c:pt idx="35">
                  <c:v>36.9</c:v>
                </c:pt>
                <c:pt idx="36">
                  <c:v>37.15</c:v>
                </c:pt>
                <c:pt idx="37">
                  <c:v>37.55</c:v>
                </c:pt>
                <c:pt idx="38">
                  <c:v>39.150000000000006</c:v>
                </c:pt>
                <c:pt idx="39">
                  <c:v>41.150000000000006</c:v>
                </c:pt>
                <c:pt idx="40">
                  <c:v>43.05</c:v>
                </c:pt>
                <c:pt idx="41">
                  <c:v>44.15</c:v>
                </c:pt>
                <c:pt idx="42">
                  <c:v>45.5</c:v>
                </c:pt>
                <c:pt idx="43">
                  <c:v>48.5</c:v>
                </c:pt>
                <c:pt idx="44">
                  <c:v>50</c:v>
                </c:pt>
                <c:pt idx="45">
                  <c:v>50.25</c:v>
                </c:pt>
                <c:pt idx="46">
                  <c:v>51.849999999999994</c:v>
                </c:pt>
                <c:pt idx="47">
                  <c:v>53.849999999999994</c:v>
                </c:pt>
                <c:pt idx="48">
                  <c:v>55</c:v>
                </c:pt>
                <c:pt idx="49">
                  <c:v>56.35</c:v>
                </c:pt>
                <c:pt idx="50">
                  <c:v>59.650000000000006</c:v>
                </c:pt>
                <c:pt idx="51">
                  <c:v>62.400000000000006</c:v>
                </c:pt>
                <c:pt idx="52">
                  <c:v>63.25</c:v>
                </c:pt>
                <c:pt idx="53">
                  <c:v>62.400000000000006</c:v>
                </c:pt>
                <c:pt idx="54">
                  <c:v>60.75</c:v>
                </c:pt>
                <c:pt idx="55">
                  <c:v>61.85</c:v>
                </c:pt>
                <c:pt idx="56">
                  <c:v>60.150000000000006</c:v>
                </c:pt>
                <c:pt idx="57">
                  <c:v>54.55</c:v>
                </c:pt>
                <c:pt idx="58">
                  <c:v>50.15</c:v>
                </c:pt>
                <c:pt idx="59">
                  <c:v>47.8</c:v>
                </c:pt>
                <c:pt idx="60">
                  <c:v>47</c:v>
                </c:pt>
                <c:pt idx="61">
                  <c:v>45.25</c:v>
                </c:pt>
                <c:pt idx="62">
                  <c:v>43.650000000000006</c:v>
                </c:pt>
                <c:pt idx="63">
                  <c:v>42.8</c:v>
                </c:pt>
                <c:pt idx="64">
                  <c:v>42.25</c:v>
                </c:pt>
                <c:pt idx="65">
                  <c:v>42.9</c:v>
                </c:pt>
                <c:pt idx="66">
                  <c:v>43.2</c:v>
                </c:pt>
                <c:pt idx="67">
                  <c:v>42.75</c:v>
                </c:pt>
                <c:pt idx="68">
                  <c:v>42.2</c:v>
                </c:pt>
                <c:pt idx="69">
                  <c:v>41.35</c:v>
                </c:pt>
                <c:pt idx="70">
                  <c:v>39.05</c:v>
                </c:pt>
                <c:pt idx="71">
                  <c:v>37.5</c:v>
                </c:pt>
                <c:pt idx="72">
                  <c:v>35.95</c:v>
                </c:pt>
                <c:pt idx="73">
                  <c:v>32.5</c:v>
                </c:pt>
                <c:pt idx="74">
                  <c:v>31.200000000000003</c:v>
                </c:pt>
                <c:pt idx="75">
                  <c:v>34.8</c:v>
                </c:pt>
                <c:pt idx="76">
                  <c:v>39.25</c:v>
                </c:pt>
                <c:pt idx="77">
                  <c:v>39.6</c:v>
                </c:pt>
                <c:pt idx="78">
                  <c:v>38.6</c:v>
                </c:pt>
                <c:pt idx="79">
                  <c:v>39.85</c:v>
                </c:pt>
                <c:pt idx="80">
                  <c:v>41.35</c:v>
                </c:pt>
                <c:pt idx="81">
                  <c:v>42.6</c:v>
                </c:pt>
                <c:pt idx="82">
                  <c:v>44.1</c:v>
                </c:pt>
                <c:pt idx="83">
                  <c:v>45.400000000000006</c:v>
                </c:pt>
                <c:pt idx="84">
                  <c:v>45.900000000000006</c:v>
                </c:pt>
                <c:pt idx="85">
                  <c:v>45.45</c:v>
                </c:pt>
                <c:pt idx="86">
                  <c:v>45.95</c:v>
                </c:pt>
                <c:pt idx="87">
                  <c:v>46.6</c:v>
                </c:pt>
                <c:pt idx="88">
                  <c:v>43.75</c:v>
                </c:pt>
                <c:pt idx="89">
                  <c:v>40.25</c:v>
                </c:pt>
                <c:pt idx="90">
                  <c:v>41.900000000000006</c:v>
                </c:pt>
                <c:pt idx="91">
                  <c:v>42.95</c:v>
                </c:pt>
                <c:pt idx="92">
                  <c:v>42.150000000000006</c:v>
                </c:pt>
                <c:pt idx="93">
                  <c:v>42.7</c:v>
                </c:pt>
                <c:pt idx="94">
                  <c:v>41.7</c:v>
                </c:pt>
                <c:pt idx="95">
                  <c:v>41.75</c:v>
                </c:pt>
                <c:pt idx="96">
                  <c:v>42.849999999999994</c:v>
                </c:pt>
                <c:pt idx="97">
                  <c:v>43.2</c:v>
                </c:pt>
                <c:pt idx="98">
                  <c:v>42.95</c:v>
                </c:pt>
                <c:pt idx="99">
                  <c:v>43.599999999999994</c:v>
                </c:pt>
                <c:pt idx="100">
                  <c:v>45.3</c:v>
                </c:pt>
                <c:pt idx="101">
                  <c:v>46.95</c:v>
                </c:pt>
                <c:pt idx="102">
                  <c:v>48.05</c:v>
                </c:pt>
                <c:pt idx="103">
                  <c:v>48.25</c:v>
                </c:pt>
                <c:pt idx="104">
                  <c:v>47.05</c:v>
                </c:pt>
                <c:pt idx="105">
                  <c:v>45.6</c:v>
                </c:pt>
                <c:pt idx="106">
                  <c:v>44.45</c:v>
                </c:pt>
                <c:pt idx="107">
                  <c:v>43.5</c:v>
                </c:pt>
                <c:pt idx="108">
                  <c:v>43.2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axId val="66285935"/>
        <c:axId val="59702504"/>
      </c:scatterChart>
      <c:valAx>
        <c:axId val="6628593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702504"/>
        <c:crosses val="autoZero"/>
        <c:crossBetween val="midCat"/>
        <c:dispUnits/>
      </c:valAx>
      <c:valAx>
        <c:axId val="5970250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285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2040-2058 UT 03/14
SO2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DATA!$AU$622:$AU$730</c:f>
              <c:numCache>
                <c:ptCount val="109"/>
                <c:pt idx="0">
                  <c:v>1.623952508</c:v>
                </c:pt>
                <c:pt idx="1">
                  <c:v>1.612936735</c:v>
                </c:pt>
                <c:pt idx="2">
                  <c:v>1.574916005</c:v>
                </c:pt>
                <c:pt idx="3">
                  <c:v>1.550398231</c:v>
                </c:pt>
                <c:pt idx="4">
                  <c:v>1.504927635</c:v>
                </c:pt>
                <c:pt idx="5">
                  <c:v>1.474355936</c:v>
                </c:pt>
                <c:pt idx="6">
                  <c:v>1.514093041</c:v>
                </c:pt>
                <c:pt idx="7">
                  <c:v>1.526279092</c:v>
                </c:pt>
                <c:pt idx="8">
                  <c:v>1.529312491</c:v>
                </c:pt>
                <c:pt idx="9">
                  <c:v>1.503555655</c:v>
                </c:pt>
                <c:pt idx="10">
                  <c:v>1.504489541</c:v>
                </c:pt>
                <c:pt idx="11">
                  <c:v>1.534912467</c:v>
                </c:pt>
                <c:pt idx="12">
                  <c:v>1.491772413</c:v>
                </c:pt>
                <c:pt idx="13">
                  <c:v>1.489138484</c:v>
                </c:pt>
                <c:pt idx="14">
                  <c:v>1.550759912</c:v>
                </c:pt>
                <c:pt idx="15">
                  <c:v>1.566284895</c:v>
                </c:pt>
                <c:pt idx="16">
                  <c:v>1.587862372</c:v>
                </c:pt>
                <c:pt idx="17">
                  <c:v>1.658795595</c:v>
                </c:pt>
                <c:pt idx="18">
                  <c:v>1.704120398</c:v>
                </c:pt>
                <c:pt idx="19">
                  <c:v>1.79274714</c:v>
                </c:pt>
                <c:pt idx="20">
                  <c:v>1.801287293</c:v>
                </c:pt>
                <c:pt idx="21">
                  <c:v>1.723689079</c:v>
                </c:pt>
                <c:pt idx="22">
                  <c:v>1.775998116</c:v>
                </c:pt>
                <c:pt idx="23">
                  <c:v>1.751945734</c:v>
                </c:pt>
                <c:pt idx="24">
                  <c:v>1.753967524</c:v>
                </c:pt>
                <c:pt idx="25">
                  <c:v>1.765301824</c:v>
                </c:pt>
                <c:pt idx="26">
                  <c:v>1.743112445</c:v>
                </c:pt>
                <c:pt idx="27">
                  <c:v>1.828479767</c:v>
                </c:pt>
                <c:pt idx="28">
                  <c:v>1.784870863</c:v>
                </c:pt>
                <c:pt idx="29">
                  <c:v>1.725431681</c:v>
                </c:pt>
                <c:pt idx="30">
                  <c:v>1.721866608</c:v>
                </c:pt>
                <c:pt idx="31">
                  <c:v>1.69315815</c:v>
                </c:pt>
                <c:pt idx="32">
                  <c:v>1.656068087</c:v>
                </c:pt>
                <c:pt idx="33">
                  <c:v>1.69487381</c:v>
                </c:pt>
                <c:pt idx="34">
                  <c:v>1.683002949</c:v>
                </c:pt>
                <c:pt idx="35">
                  <c:v>1.772951484</c:v>
                </c:pt>
                <c:pt idx="36">
                  <c:v>1.804232597</c:v>
                </c:pt>
                <c:pt idx="37">
                  <c:v>1.755112767</c:v>
                </c:pt>
                <c:pt idx="38">
                  <c:v>1.783983707</c:v>
                </c:pt>
                <c:pt idx="39">
                  <c:v>1.777782679</c:v>
                </c:pt>
                <c:pt idx="40">
                  <c:v>1.753730178</c:v>
                </c:pt>
                <c:pt idx="41">
                  <c:v>1.708259821</c:v>
                </c:pt>
                <c:pt idx="42">
                  <c:v>1.643698931</c:v>
                </c:pt>
                <c:pt idx="43">
                  <c:v>1.635942698</c:v>
                </c:pt>
                <c:pt idx="44">
                  <c:v>1.511317134</c:v>
                </c:pt>
                <c:pt idx="45">
                  <c:v>1.393676043</c:v>
                </c:pt>
                <c:pt idx="46">
                  <c:v>1.273706794</c:v>
                </c:pt>
                <c:pt idx="47">
                  <c:v>1.102984667</c:v>
                </c:pt>
                <c:pt idx="48">
                  <c:v>1.01281476</c:v>
                </c:pt>
                <c:pt idx="49">
                  <c:v>0.8951738477</c:v>
                </c:pt>
                <c:pt idx="50">
                  <c:v>0.7733420134</c:v>
                </c:pt>
                <c:pt idx="51">
                  <c:v>0.7101772428</c:v>
                </c:pt>
                <c:pt idx="52">
                  <c:v>0.7820418477</c:v>
                </c:pt>
                <c:pt idx="53">
                  <c:v>0.7808049917</c:v>
                </c:pt>
                <c:pt idx="54">
                  <c:v>0.7781709433</c:v>
                </c:pt>
                <c:pt idx="55">
                  <c:v>0.7834517956</c:v>
                </c:pt>
                <c:pt idx="56">
                  <c:v>0.7864051461</c:v>
                </c:pt>
                <c:pt idx="57">
                  <c:v>0.8107771873</c:v>
                </c:pt>
                <c:pt idx="58">
                  <c:v>0.7504067421</c:v>
                </c:pt>
                <c:pt idx="59">
                  <c:v>0.7328723669</c:v>
                </c:pt>
                <c:pt idx="60">
                  <c:v>0.7372225523</c:v>
                </c:pt>
                <c:pt idx="61">
                  <c:v>0.7560048103</c:v>
                </c:pt>
                <c:pt idx="62">
                  <c:v>0.7356797457</c:v>
                </c:pt>
                <c:pt idx="63">
                  <c:v>0.7658743858</c:v>
                </c:pt>
                <c:pt idx="64">
                  <c:v>0.7695243955</c:v>
                </c:pt>
                <c:pt idx="65">
                  <c:v>0.789083004</c:v>
                </c:pt>
                <c:pt idx="66">
                  <c:v>0.8611055613</c:v>
                </c:pt>
                <c:pt idx="67">
                  <c:v>0.8286720514</c:v>
                </c:pt>
                <c:pt idx="68">
                  <c:v>0.8274351954</c:v>
                </c:pt>
                <c:pt idx="69">
                  <c:v>0.8150232434</c:v>
                </c:pt>
                <c:pt idx="70">
                  <c:v>0.810526073</c:v>
                </c:pt>
                <c:pt idx="71">
                  <c:v>0.7678490281</c:v>
                </c:pt>
                <c:pt idx="72">
                  <c:v>0.7247067094</c:v>
                </c:pt>
                <c:pt idx="73">
                  <c:v>0.7155540586</c:v>
                </c:pt>
                <c:pt idx="74">
                  <c:v>0.7566874027</c:v>
                </c:pt>
                <c:pt idx="75">
                  <c:v>0.7582439184</c:v>
                </c:pt>
                <c:pt idx="76">
                  <c:v>0.7826159596</c:v>
                </c:pt>
                <c:pt idx="77">
                  <c:v>0.8311997652</c:v>
                </c:pt>
                <c:pt idx="78">
                  <c:v>0.7843315005</c:v>
                </c:pt>
                <c:pt idx="79">
                  <c:v>0.8021846414</c:v>
                </c:pt>
                <c:pt idx="80">
                  <c:v>0.7543860674</c:v>
                </c:pt>
                <c:pt idx="81">
                  <c:v>0.7512865067</c:v>
                </c:pt>
                <c:pt idx="82">
                  <c:v>0.6490098834</c:v>
                </c:pt>
                <c:pt idx="83">
                  <c:v>0.6994562149</c:v>
                </c:pt>
                <c:pt idx="84">
                  <c:v>0.7052035928</c:v>
                </c:pt>
                <c:pt idx="85">
                  <c:v>0.648557961</c:v>
                </c:pt>
                <c:pt idx="86">
                  <c:v>0.6766540408</c:v>
                </c:pt>
                <c:pt idx="87">
                  <c:v>0.666570127</c:v>
                </c:pt>
                <c:pt idx="88">
                  <c:v>0.7063052058</c:v>
                </c:pt>
                <c:pt idx="89">
                  <c:v>0.6370903254</c:v>
                </c:pt>
                <c:pt idx="90">
                  <c:v>0.6292596459</c:v>
                </c:pt>
                <c:pt idx="91">
                  <c:v>0.6662788391</c:v>
                </c:pt>
                <c:pt idx="92">
                  <c:v>0.6551842093</c:v>
                </c:pt>
                <c:pt idx="93">
                  <c:v>0.6745145917</c:v>
                </c:pt>
                <c:pt idx="94">
                  <c:v>0.5950537324</c:v>
                </c:pt>
                <c:pt idx="95">
                  <c:v>0.6147696376</c:v>
                </c:pt>
                <c:pt idx="96">
                  <c:v>0.6284322143</c:v>
                </c:pt>
                <c:pt idx="97">
                  <c:v>0.5294148922</c:v>
                </c:pt>
                <c:pt idx="98">
                  <c:v>0.5854486227</c:v>
                </c:pt>
                <c:pt idx="99">
                  <c:v>0.5623253584</c:v>
                </c:pt>
                <c:pt idx="100">
                  <c:v>0.6452871561</c:v>
                </c:pt>
                <c:pt idx="101">
                  <c:v>0.614790976</c:v>
                </c:pt>
                <c:pt idx="102">
                  <c:v>0.614790976</c:v>
                </c:pt>
                <c:pt idx="103">
                  <c:v>0.7255328894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axId val="451625"/>
        <c:axId val="4064626"/>
      </c:scatterChart>
      <c:valAx>
        <c:axId val="451625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64626"/>
        <c:crosses val="autoZero"/>
        <c:crossBetween val="midCat"/>
        <c:dispUnits/>
      </c:valAx>
      <c:valAx>
        <c:axId val="406462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16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2040-2058 03/14
Total Scattering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Bscat450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DATA!$S$622:$S$730</c:f>
              <c:numCache>
                <c:ptCount val="109"/>
                <c:pt idx="1">
                  <c:v>2.33E-05</c:v>
                </c:pt>
                <c:pt idx="4">
                  <c:v>2.26E-05</c:v>
                </c:pt>
                <c:pt idx="7">
                  <c:v>2.13E-05</c:v>
                </c:pt>
                <c:pt idx="10">
                  <c:v>2.14E-05</c:v>
                </c:pt>
                <c:pt idx="14">
                  <c:v>2.01E-05</c:v>
                </c:pt>
                <c:pt idx="17">
                  <c:v>1.93E-05</c:v>
                </c:pt>
                <c:pt idx="20">
                  <c:v>2.06E-05</c:v>
                </c:pt>
                <c:pt idx="23">
                  <c:v>1.97E-05</c:v>
                </c:pt>
                <c:pt idx="26">
                  <c:v>1.96E-05</c:v>
                </c:pt>
                <c:pt idx="29">
                  <c:v>1.88E-05</c:v>
                </c:pt>
                <c:pt idx="32">
                  <c:v>1.75E-05</c:v>
                </c:pt>
                <c:pt idx="36">
                  <c:v>1.85E-05</c:v>
                </c:pt>
                <c:pt idx="39">
                  <c:v>1.75E-05</c:v>
                </c:pt>
                <c:pt idx="42">
                  <c:v>1.7E-05</c:v>
                </c:pt>
                <c:pt idx="45">
                  <c:v>1.7E-05</c:v>
                </c:pt>
                <c:pt idx="48">
                  <c:v>1.75E-05</c:v>
                </c:pt>
                <c:pt idx="51">
                  <c:v>1.65E-05</c:v>
                </c:pt>
                <c:pt idx="54">
                  <c:v>1.59E-05</c:v>
                </c:pt>
                <c:pt idx="58">
                  <c:v>1.59E-05</c:v>
                </c:pt>
                <c:pt idx="61">
                  <c:v>1.45E-05</c:v>
                </c:pt>
                <c:pt idx="64">
                  <c:v>1.43E-05</c:v>
                </c:pt>
                <c:pt idx="67">
                  <c:v>1.28E-05</c:v>
                </c:pt>
                <c:pt idx="70">
                  <c:v>1.21E-05</c:v>
                </c:pt>
                <c:pt idx="73">
                  <c:v>1.13E-05</c:v>
                </c:pt>
                <c:pt idx="77">
                  <c:v>1.09E-05</c:v>
                </c:pt>
                <c:pt idx="80">
                  <c:v>1.02E-05</c:v>
                </c:pt>
                <c:pt idx="83">
                  <c:v>9.51E-06</c:v>
                </c:pt>
                <c:pt idx="86">
                  <c:v>8.99E-06</c:v>
                </c:pt>
                <c:pt idx="89">
                  <c:v>8.78E-06</c:v>
                </c:pt>
                <c:pt idx="92">
                  <c:v>8.24E-06</c:v>
                </c:pt>
                <c:pt idx="95">
                  <c:v>8.61E-06</c:v>
                </c:pt>
                <c:pt idx="99">
                  <c:v>8.5E-06</c:v>
                </c:pt>
                <c:pt idx="102">
                  <c:v>7.78E-06</c:v>
                </c:pt>
                <c:pt idx="105">
                  <c:v>8.2E-06</c:v>
                </c:pt>
                <c:pt idx="108">
                  <c:v>8.08E-06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DATA!$T$7</c:f>
              <c:strCache>
                <c:ptCount val="1"/>
                <c:pt idx="0">
                  <c:v>Bscat550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DATA!$T$622:$T$730</c:f>
              <c:numCache>
                <c:ptCount val="109"/>
                <c:pt idx="1">
                  <c:v>1.58E-05</c:v>
                </c:pt>
                <c:pt idx="4">
                  <c:v>1.59E-05</c:v>
                </c:pt>
                <c:pt idx="7">
                  <c:v>1.52E-05</c:v>
                </c:pt>
                <c:pt idx="10">
                  <c:v>1.44E-05</c:v>
                </c:pt>
                <c:pt idx="14">
                  <c:v>1.42E-05</c:v>
                </c:pt>
                <c:pt idx="17">
                  <c:v>1.38E-05</c:v>
                </c:pt>
                <c:pt idx="20">
                  <c:v>1.38E-05</c:v>
                </c:pt>
                <c:pt idx="23">
                  <c:v>1.3E-05</c:v>
                </c:pt>
                <c:pt idx="26">
                  <c:v>1.31E-05</c:v>
                </c:pt>
                <c:pt idx="29">
                  <c:v>1.16E-05</c:v>
                </c:pt>
                <c:pt idx="32">
                  <c:v>1.23E-05</c:v>
                </c:pt>
                <c:pt idx="36">
                  <c:v>1.17E-05</c:v>
                </c:pt>
                <c:pt idx="39">
                  <c:v>1.22E-05</c:v>
                </c:pt>
                <c:pt idx="42">
                  <c:v>1.1E-05</c:v>
                </c:pt>
                <c:pt idx="45">
                  <c:v>1.19E-05</c:v>
                </c:pt>
                <c:pt idx="48">
                  <c:v>1.12E-05</c:v>
                </c:pt>
                <c:pt idx="51">
                  <c:v>1.08E-05</c:v>
                </c:pt>
                <c:pt idx="54">
                  <c:v>1.11E-05</c:v>
                </c:pt>
                <c:pt idx="58">
                  <c:v>1.1E-05</c:v>
                </c:pt>
                <c:pt idx="61">
                  <c:v>1.02E-05</c:v>
                </c:pt>
                <c:pt idx="64">
                  <c:v>8.8E-06</c:v>
                </c:pt>
                <c:pt idx="67">
                  <c:v>9.07E-06</c:v>
                </c:pt>
                <c:pt idx="70">
                  <c:v>8.62E-06</c:v>
                </c:pt>
                <c:pt idx="73">
                  <c:v>7.75E-06</c:v>
                </c:pt>
                <c:pt idx="77">
                  <c:v>7.46E-06</c:v>
                </c:pt>
                <c:pt idx="80">
                  <c:v>6.85E-06</c:v>
                </c:pt>
                <c:pt idx="83">
                  <c:v>6.81E-06</c:v>
                </c:pt>
                <c:pt idx="86">
                  <c:v>6.14E-06</c:v>
                </c:pt>
                <c:pt idx="89">
                  <c:v>5.83E-06</c:v>
                </c:pt>
                <c:pt idx="92">
                  <c:v>6.1E-06</c:v>
                </c:pt>
                <c:pt idx="95">
                  <c:v>5.62E-06</c:v>
                </c:pt>
                <c:pt idx="99">
                  <c:v>5.56E-06</c:v>
                </c:pt>
                <c:pt idx="102">
                  <c:v>5.48E-06</c:v>
                </c:pt>
                <c:pt idx="105">
                  <c:v>5.13E-06</c:v>
                </c:pt>
                <c:pt idx="108">
                  <c:v>5.44E-06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DATA!$U$7</c:f>
              <c:strCache>
                <c:ptCount val="1"/>
                <c:pt idx="0">
                  <c:v>Bscat700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DATA!$U$622:$U$730</c:f>
              <c:numCache>
                <c:ptCount val="109"/>
                <c:pt idx="1">
                  <c:v>1.06E-05</c:v>
                </c:pt>
                <c:pt idx="4">
                  <c:v>1.02E-05</c:v>
                </c:pt>
                <c:pt idx="7">
                  <c:v>9.62E-06</c:v>
                </c:pt>
                <c:pt idx="10">
                  <c:v>9.4E-06</c:v>
                </c:pt>
                <c:pt idx="14">
                  <c:v>9.31E-06</c:v>
                </c:pt>
                <c:pt idx="17">
                  <c:v>8.73E-06</c:v>
                </c:pt>
                <c:pt idx="20">
                  <c:v>8.85E-06</c:v>
                </c:pt>
                <c:pt idx="23">
                  <c:v>8.63E-06</c:v>
                </c:pt>
                <c:pt idx="26">
                  <c:v>8.22E-06</c:v>
                </c:pt>
                <c:pt idx="29">
                  <c:v>8.52E-06</c:v>
                </c:pt>
                <c:pt idx="32">
                  <c:v>7.8E-06</c:v>
                </c:pt>
                <c:pt idx="36">
                  <c:v>7.76E-06</c:v>
                </c:pt>
                <c:pt idx="39">
                  <c:v>7.99E-06</c:v>
                </c:pt>
                <c:pt idx="42">
                  <c:v>7.09E-06</c:v>
                </c:pt>
                <c:pt idx="45">
                  <c:v>7.95E-06</c:v>
                </c:pt>
                <c:pt idx="48">
                  <c:v>7.53E-06</c:v>
                </c:pt>
                <c:pt idx="51">
                  <c:v>6.9E-06</c:v>
                </c:pt>
                <c:pt idx="54">
                  <c:v>7.54E-06</c:v>
                </c:pt>
                <c:pt idx="58">
                  <c:v>7.14E-06</c:v>
                </c:pt>
                <c:pt idx="61">
                  <c:v>6.59E-06</c:v>
                </c:pt>
                <c:pt idx="64">
                  <c:v>6.28E-06</c:v>
                </c:pt>
                <c:pt idx="67">
                  <c:v>5.69E-06</c:v>
                </c:pt>
                <c:pt idx="70">
                  <c:v>5.24E-06</c:v>
                </c:pt>
                <c:pt idx="73">
                  <c:v>5.37E-06</c:v>
                </c:pt>
                <c:pt idx="77">
                  <c:v>4.86E-06</c:v>
                </c:pt>
                <c:pt idx="80">
                  <c:v>4.56E-06</c:v>
                </c:pt>
                <c:pt idx="83">
                  <c:v>4.69E-06</c:v>
                </c:pt>
                <c:pt idx="86">
                  <c:v>4.52E-06</c:v>
                </c:pt>
                <c:pt idx="89">
                  <c:v>4.02E-06</c:v>
                </c:pt>
                <c:pt idx="92">
                  <c:v>4.33E-06</c:v>
                </c:pt>
                <c:pt idx="95">
                  <c:v>3.78E-06</c:v>
                </c:pt>
                <c:pt idx="99">
                  <c:v>3.97E-06</c:v>
                </c:pt>
                <c:pt idx="102">
                  <c:v>3.57E-06</c:v>
                </c:pt>
                <c:pt idx="105">
                  <c:v>3.41E-06</c:v>
                </c:pt>
                <c:pt idx="108">
                  <c:v>3.49E-06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axId val="36581635"/>
        <c:axId val="60799260"/>
      </c:scatterChart>
      <c:valAx>
        <c:axId val="36581635"/>
        <c:scaling>
          <c:orientation val="minMax"/>
          <c:max val="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60799260"/>
        <c:crosses val="autoZero"/>
        <c:crossBetween val="midCat"/>
        <c:dispUnits/>
      </c:valAx>
      <c:valAx>
        <c:axId val="6079926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581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2040-2058 UT 03/14
CPC Particle Counts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895"/>
          <c:w val="0.9225"/>
          <c:h val="0.858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DATA!$AC$7</c:f>
              <c:strCache>
                <c:ptCount val="1"/>
                <c:pt idx="0">
                  <c:v>CPC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DATA!$AC$622:$AC$730</c:f>
              <c:numCache>
                <c:ptCount val="109"/>
                <c:pt idx="2">
                  <c:v>18858</c:v>
                </c:pt>
                <c:pt idx="8">
                  <c:v>15641</c:v>
                </c:pt>
                <c:pt idx="14">
                  <c:v>15795</c:v>
                </c:pt>
                <c:pt idx="20">
                  <c:v>15713</c:v>
                </c:pt>
                <c:pt idx="26">
                  <c:v>15846</c:v>
                </c:pt>
                <c:pt idx="32">
                  <c:v>15477</c:v>
                </c:pt>
                <c:pt idx="38">
                  <c:v>13895</c:v>
                </c:pt>
                <c:pt idx="44">
                  <c:v>9486</c:v>
                </c:pt>
                <c:pt idx="50">
                  <c:v>2814</c:v>
                </c:pt>
                <c:pt idx="56">
                  <c:v>636</c:v>
                </c:pt>
                <c:pt idx="62">
                  <c:v>1158</c:v>
                </c:pt>
                <c:pt idx="68">
                  <c:v>1216</c:v>
                </c:pt>
                <c:pt idx="74">
                  <c:v>1397</c:v>
                </c:pt>
                <c:pt idx="80">
                  <c:v>1523</c:v>
                </c:pt>
                <c:pt idx="86">
                  <c:v>1476</c:v>
                </c:pt>
                <c:pt idx="92">
                  <c:v>1763</c:v>
                </c:pt>
                <c:pt idx="98">
                  <c:v>2550</c:v>
                </c:pt>
                <c:pt idx="104">
                  <c:v>1281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axId val="10322429"/>
        <c:axId val="25792998"/>
      </c:scatterChart>
      <c:valAx>
        <c:axId val="10322429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792998"/>
        <c:crosses val="autoZero"/>
        <c:crossBetween val="midCat"/>
        <c:dispUnits/>
        <c:majorUnit val="2000"/>
      </c:valAx>
      <c:valAx>
        <c:axId val="2579299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3224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2040-2058 UT 03/14
Particle Counts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575"/>
          <c:w val="0.93225"/>
          <c:h val="0.811"/>
        </c:manualLayout>
      </c:layout>
      <c:scatterChart>
        <c:scatterStyle val="lineMarker"/>
        <c:varyColors val="0"/>
        <c:ser>
          <c:idx val="0"/>
          <c:order val="0"/>
          <c:tx>
            <c:v>0.3-0.4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DATA!$AJ$622:$AJ$730</c:f>
              <c:numCache>
                <c:ptCount val="109"/>
                <c:pt idx="0">
                  <c:v>155957.59717314487</c:v>
                </c:pt>
                <c:pt idx="1">
                  <c:v>148600.7067137809</c:v>
                </c:pt>
                <c:pt idx="2">
                  <c:v>144190.81272084804</c:v>
                </c:pt>
                <c:pt idx="3">
                  <c:v>149130.74204946996</c:v>
                </c:pt>
                <c:pt idx="4">
                  <c:v>151929.32862190812</c:v>
                </c:pt>
                <c:pt idx="5">
                  <c:v>155554.7703180212</c:v>
                </c:pt>
                <c:pt idx="6">
                  <c:v>156975.26501766784</c:v>
                </c:pt>
                <c:pt idx="7">
                  <c:v>160961.13074204946</c:v>
                </c:pt>
                <c:pt idx="8">
                  <c:v>162742.04946996467</c:v>
                </c:pt>
                <c:pt idx="9">
                  <c:v>157674.91166077738</c:v>
                </c:pt>
                <c:pt idx="10">
                  <c:v>158544.1696113074</c:v>
                </c:pt>
                <c:pt idx="11">
                  <c:v>163017.66784452298</c:v>
                </c:pt>
                <c:pt idx="12">
                  <c:v>162233.21554770318</c:v>
                </c:pt>
                <c:pt idx="13">
                  <c:v>158268.5512367491</c:v>
                </c:pt>
                <c:pt idx="14">
                  <c:v>158840.9893992933</c:v>
                </c:pt>
                <c:pt idx="15">
                  <c:v>156339.22261484098</c:v>
                </c:pt>
                <c:pt idx="16">
                  <c:v>152183.74558303886</c:v>
                </c:pt>
                <c:pt idx="17">
                  <c:v>152883.3922261484</c:v>
                </c:pt>
                <c:pt idx="18">
                  <c:v>145293.28621908126</c:v>
                </c:pt>
                <c:pt idx="19">
                  <c:v>144042.40282685513</c:v>
                </c:pt>
                <c:pt idx="20">
                  <c:v>146565.37102473498</c:v>
                </c:pt>
                <c:pt idx="21">
                  <c:v>142579.50530035334</c:v>
                </c:pt>
                <c:pt idx="22">
                  <c:v>146586.57243816255</c:v>
                </c:pt>
                <c:pt idx="23">
                  <c:v>148770.3180212014</c:v>
                </c:pt>
                <c:pt idx="24">
                  <c:v>147964.66431095405</c:v>
                </c:pt>
                <c:pt idx="25">
                  <c:v>148091.87279151942</c:v>
                </c:pt>
                <c:pt idx="26">
                  <c:v>150911.66077738514</c:v>
                </c:pt>
                <c:pt idx="27">
                  <c:v>155872.79151943463</c:v>
                </c:pt>
                <c:pt idx="28">
                  <c:v>158162.5441696113</c:v>
                </c:pt>
                <c:pt idx="29">
                  <c:v>160240.28268551236</c:v>
                </c:pt>
                <c:pt idx="30">
                  <c:v>162805.65371024734</c:v>
                </c:pt>
                <c:pt idx="31">
                  <c:v>158014.13427561836</c:v>
                </c:pt>
                <c:pt idx="32">
                  <c:v>158692.57950530035</c:v>
                </c:pt>
                <c:pt idx="33">
                  <c:v>160409.89399293286</c:v>
                </c:pt>
                <c:pt idx="34">
                  <c:v>158162.5441696113</c:v>
                </c:pt>
                <c:pt idx="35">
                  <c:v>151123.67491166078</c:v>
                </c:pt>
                <c:pt idx="36">
                  <c:v>149236.74911660777</c:v>
                </c:pt>
                <c:pt idx="37">
                  <c:v>151272.0848056537</c:v>
                </c:pt>
                <c:pt idx="38">
                  <c:v>147116.60777385157</c:v>
                </c:pt>
                <c:pt idx="39">
                  <c:v>147795.05300353357</c:v>
                </c:pt>
                <c:pt idx="40">
                  <c:v>147519.43462897526</c:v>
                </c:pt>
                <c:pt idx="41">
                  <c:v>143173.1448763251</c:v>
                </c:pt>
                <c:pt idx="42">
                  <c:v>139399.29328621906</c:v>
                </c:pt>
                <c:pt idx="43">
                  <c:v>133505.3003533569</c:v>
                </c:pt>
                <c:pt idx="44">
                  <c:v>128946.9964664311</c:v>
                </c:pt>
                <c:pt idx="45">
                  <c:v>126042.40282685512</c:v>
                </c:pt>
                <c:pt idx="46">
                  <c:v>122141.34275618375</c:v>
                </c:pt>
                <c:pt idx="47">
                  <c:v>120975.26501766784</c:v>
                </c:pt>
                <c:pt idx="48">
                  <c:v>127314.48763250883</c:v>
                </c:pt>
                <c:pt idx="49">
                  <c:v>127335.6890459364</c:v>
                </c:pt>
                <c:pt idx="50">
                  <c:v>122416.96113074204</c:v>
                </c:pt>
                <c:pt idx="51">
                  <c:v>119618.37455830388</c:v>
                </c:pt>
                <c:pt idx="52">
                  <c:v>119533.56890459363</c:v>
                </c:pt>
                <c:pt idx="53">
                  <c:v>124431.09540636041</c:v>
                </c:pt>
                <c:pt idx="54">
                  <c:v>120487.63250883392</c:v>
                </c:pt>
                <c:pt idx="55">
                  <c:v>119427.56183745583</c:v>
                </c:pt>
                <c:pt idx="56">
                  <c:v>121314.48763250883</c:v>
                </c:pt>
                <c:pt idx="57">
                  <c:v>118664.3109540636</c:v>
                </c:pt>
                <c:pt idx="58">
                  <c:v>112515.90106007067</c:v>
                </c:pt>
                <c:pt idx="59">
                  <c:v>109674.91166077738</c:v>
                </c:pt>
                <c:pt idx="60">
                  <c:v>110798.58657243816</c:v>
                </c:pt>
                <c:pt idx="61">
                  <c:v>109017.66784452296</c:v>
                </c:pt>
                <c:pt idx="62">
                  <c:v>104289.75265017667</c:v>
                </c:pt>
                <c:pt idx="63">
                  <c:v>96551.23674911661</c:v>
                </c:pt>
                <c:pt idx="64">
                  <c:v>95151.94346289753</c:v>
                </c:pt>
                <c:pt idx="65">
                  <c:v>98247.34982332155</c:v>
                </c:pt>
                <c:pt idx="66">
                  <c:v>89597.17314487632</c:v>
                </c:pt>
                <c:pt idx="67">
                  <c:v>81879.8586572438</c:v>
                </c:pt>
                <c:pt idx="68">
                  <c:v>78190.81272084806</c:v>
                </c:pt>
                <c:pt idx="69">
                  <c:v>72530.03533568904</c:v>
                </c:pt>
                <c:pt idx="70">
                  <c:v>74014.13427561837</c:v>
                </c:pt>
                <c:pt idx="71">
                  <c:v>74734.98233215547</c:v>
                </c:pt>
                <c:pt idx="72">
                  <c:v>70346.28975265018</c:v>
                </c:pt>
                <c:pt idx="73">
                  <c:v>69201.41342756184</c:v>
                </c:pt>
                <c:pt idx="74">
                  <c:v>55293.286219081274</c:v>
                </c:pt>
                <c:pt idx="75">
                  <c:v>51434.62897526502</c:v>
                </c:pt>
                <c:pt idx="76">
                  <c:v>46897.526501766784</c:v>
                </c:pt>
                <c:pt idx="77">
                  <c:v>42975.26501766784</c:v>
                </c:pt>
                <c:pt idx="78">
                  <c:v>37314.48763250883</c:v>
                </c:pt>
                <c:pt idx="79">
                  <c:v>31208.480565371025</c:v>
                </c:pt>
                <c:pt idx="80">
                  <c:v>29194.346289752648</c:v>
                </c:pt>
                <c:pt idx="81">
                  <c:v>21773.851590106005</c:v>
                </c:pt>
                <c:pt idx="82">
                  <c:v>18869.257950530035</c:v>
                </c:pt>
                <c:pt idx="83">
                  <c:v>13378.09187279152</c:v>
                </c:pt>
                <c:pt idx="84">
                  <c:v>10812.720848056537</c:v>
                </c:pt>
                <c:pt idx="85">
                  <c:v>9074.204946996466</c:v>
                </c:pt>
                <c:pt idx="86">
                  <c:v>8077.73851590106</c:v>
                </c:pt>
                <c:pt idx="87">
                  <c:v>6424.028268551237</c:v>
                </c:pt>
                <c:pt idx="88">
                  <c:v>5088.339222614841</c:v>
                </c:pt>
                <c:pt idx="89">
                  <c:v>4664.310954063604</c:v>
                </c:pt>
                <c:pt idx="90">
                  <c:v>4028.268551236749</c:v>
                </c:pt>
                <c:pt idx="91">
                  <c:v>4134.275618374558</c:v>
                </c:pt>
                <c:pt idx="92">
                  <c:v>4155.47703180212</c:v>
                </c:pt>
                <c:pt idx="93">
                  <c:v>3731.448763250883</c:v>
                </c:pt>
                <c:pt idx="94">
                  <c:v>3371.024734982332</c:v>
                </c:pt>
                <c:pt idx="95">
                  <c:v>3901.060070671378</c:v>
                </c:pt>
                <c:pt idx="96">
                  <c:v>2777.3851590106005</c:v>
                </c:pt>
                <c:pt idx="97">
                  <c:v>3222.614840989399</c:v>
                </c:pt>
                <c:pt idx="98">
                  <c:v>3519.434628975265</c:v>
                </c:pt>
                <c:pt idx="99">
                  <c:v>3243.816254416961</c:v>
                </c:pt>
                <c:pt idx="100">
                  <c:v>2798.5865724381624</c:v>
                </c:pt>
                <c:pt idx="101">
                  <c:v>2734.982332155477</c:v>
                </c:pt>
                <c:pt idx="102">
                  <c:v>2332.155477031802</c:v>
                </c:pt>
                <c:pt idx="103">
                  <c:v>2650.1766784452298</c:v>
                </c:pt>
                <c:pt idx="104">
                  <c:v>2395.7597173144877</c:v>
                </c:pt>
                <c:pt idx="105">
                  <c:v>2289.7526501766783</c:v>
                </c:pt>
                <c:pt idx="106">
                  <c:v>2162.5441696113076</c:v>
                </c:pt>
                <c:pt idx="107">
                  <c:v>1823.321554770318</c:v>
                </c:pt>
                <c:pt idx="108">
                  <c:v>2120.141342756184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ser>
          <c:idx val="1"/>
          <c:order val="1"/>
          <c:tx>
            <c:v>0.4-0.491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DATA!$AK$622:$AK$730</c:f>
              <c:numCache>
                <c:ptCount val="109"/>
                <c:pt idx="0">
                  <c:v>14522.968197879858</c:v>
                </c:pt>
                <c:pt idx="1">
                  <c:v>14819.787985865723</c:v>
                </c:pt>
                <c:pt idx="2">
                  <c:v>14862.190812720848</c:v>
                </c:pt>
                <c:pt idx="3">
                  <c:v>14289.752650176679</c:v>
                </c:pt>
                <c:pt idx="4">
                  <c:v>14840.989399293287</c:v>
                </c:pt>
                <c:pt idx="5">
                  <c:v>14713.780918727914</c:v>
                </c:pt>
                <c:pt idx="6">
                  <c:v>14607.773851590106</c:v>
                </c:pt>
                <c:pt idx="7">
                  <c:v>14862.190812720848</c:v>
                </c:pt>
                <c:pt idx="8">
                  <c:v>15286.219081272084</c:v>
                </c:pt>
                <c:pt idx="9">
                  <c:v>14650.17667844523</c:v>
                </c:pt>
                <c:pt idx="10">
                  <c:v>14628.975265017667</c:v>
                </c:pt>
                <c:pt idx="11">
                  <c:v>14628.975265017667</c:v>
                </c:pt>
                <c:pt idx="12">
                  <c:v>16346.289752650177</c:v>
                </c:pt>
                <c:pt idx="13">
                  <c:v>14035.335689045936</c:v>
                </c:pt>
                <c:pt idx="14">
                  <c:v>13568.904593639576</c:v>
                </c:pt>
                <c:pt idx="15">
                  <c:v>15095.406360424027</c:v>
                </c:pt>
                <c:pt idx="16">
                  <c:v>14416.96113074205</c:v>
                </c:pt>
                <c:pt idx="17">
                  <c:v>13886.925795053003</c:v>
                </c:pt>
                <c:pt idx="18">
                  <c:v>13632.50883392226</c:v>
                </c:pt>
                <c:pt idx="19">
                  <c:v>13908.127208480564</c:v>
                </c:pt>
                <c:pt idx="20">
                  <c:v>13356.890459363958</c:v>
                </c:pt>
                <c:pt idx="21">
                  <c:v>14671.378091872792</c:v>
                </c:pt>
                <c:pt idx="22">
                  <c:v>14268.551236749116</c:v>
                </c:pt>
                <c:pt idx="23">
                  <c:v>13886.925795053003</c:v>
                </c:pt>
                <c:pt idx="24">
                  <c:v>15455.830388692579</c:v>
                </c:pt>
                <c:pt idx="25">
                  <c:v>14480.565371024735</c:v>
                </c:pt>
                <c:pt idx="26">
                  <c:v>14692.579505300353</c:v>
                </c:pt>
                <c:pt idx="27">
                  <c:v>13187.279151943463</c:v>
                </c:pt>
                <c:pt idx="28">
                  <c:v>15392.226148409894</c:v>
                </c:pt>
                <c:pt idx="29">
                  <c:v>15413.427561837456</c:v>
                </c:pt>
                <c:pt idx="30">
                  <c:v>14501.766784452297</c:v>
                </c:pt>
                <c:pt idx="31">
                  <c:v>14989.399293286218</c:v>
                </c:pt>
                <c:pt idx="32">
                  <c:v>14989.399293286218</c:v>
                </c:pt>
                <c:pt idx="33">
                  <c:v>16049.469964664311</c:v>
                </c:pt>
                <c:pt idx="34">
                  <c:v>14332.155477031802</c:v>
                </c:pt>
                <c:pt idx="35">
                  <c:v>14925.795053003532</c:v>
                </c:pt>
                <c:pt idx="36">
                  <c:v>14777.3851590106</c:v>
                </c:pt>
                <c:pt idx="37">
                  <c:v>13378.09187279152</c:v>
                </c:pt>
                <c:pt idx="38">
                  <c:v>13505.30035335689</c:v>
                </c:pt>
                <c:pt idx="39">
                  <c:v>14840.989399293287</c:v>
                </c:pt>
                <c:pt idx="40">
                  <c:v>13908.127208480564</c:v>
                </c:pt>
                <c:pt idx="41">
                  <c:v>13399.293286219081</c:v>
                </c:pt>
                <c:pt idx="42">
                  <c:v>13462.897526501767</c:v>
                </c:pt>
                <c:pt idx="43">
                  <c:v>13611.307420494699</c:v>
                </c:pt>
                <c:pt idx="44">
                  <c:v>13356.890459363958</c:v>
                </c:pt>
                <c:pt idx="45">
                  <c:v>12572.43816254417</c:v>
                </c:pt>
                <c:pt idx="46">
                  <c:v>12381.625441696113</c:v>
                </c:pt>
                <c:pt idx="47">
                  <c:v>11936.395759717314</c:v>
                </c:pt>
                <c:pt idx="48">
                  <c:v>12911.66077738516</c:v>
                </c:pt>
                <c:pt idx="49">
                  <c:v>12657.243816254417</c:v>
                </c:pt>
                <c:pt idx="50">
                  <c:v>12466.43109540636</c:v>
                </c:pt>
                <c:pt idx="51">
                  <c:v>11978.798586572439</c:v>
                </c:pt>
                <c:pt idx="52">
                  <c:v>11830.388692579505</c:v>
                </c:pt>
                <c:pt idx="53">
                  <c:v>12530.035335689046</c:v>
                </c:pt>
                <c:pt idx="54">
                  <c:v>11872.791519434628</c:v>
                </c:pt>
                <c:pt idx="55">
                  <c:v>12042.402826855123</c:v>
                </c:pt>
                <c:pt idx="56">
                  <c:v>11448.763250883392</c:v>
                </c:pt>
                <c:pt idx="57">
                  <c:v>12678.445229681978</c:v>
                </c:pt>
                <c:pt idx="58">
                  <c:v>12233.21554770318</c:v>
                </c:pt>
                <c:pt idx="59">
                  <c:v>10664.310954063603</c:v>
                </c:pt>
                <c:pt idx="60">
                  <c:v>11024.734982332155</c:v>
                </c:pt>
                <c:pt idx="61">
                  <c:v>10855.12367491166</c:v>
                </c:pt>
                <c:pt idx="62">
                  <c:v>10600.706713780919</c:v>
                </c:pt>
                <c:pt idx="63">
                  <c:v>10918.727915194346</c:v>
                </c:pt>
                <c:pt idx="64">
                  <c:v>10134.275618374559</c:v>
                </c:pt>
                <c:pt idx="65">
                  <c:v>10515.901060070672</c:v>
                </c:pt>
                <c:pt idx="66">
                  <c:v>9731.448763250883</c:v>
                </c:pt>
                <c:pt idx="67">
                  <c:v>8713.780918727914</c:v>
                </c:pt>
                <c:pt idx="68">
                  <c:v>8247.349823321554</c:v>
                </c:pt>
                <c:pt idx="69">
                  <c:v>7484.0989399293285</c:v>
                </c:pt>
                <c:pt idx="70">
                  <c:v>7950.530035335689</c:v>
                </c:pt>
                <c:pt idx="71">
                  <c:v>7759.717314487632</c:v>
                </c:pt>
                <c:pt idx="72">
                  <c:v>6805.653710247349</c:v>
                </c:pt>
                <c:pt idx="73">
                  <c:v>6890.459363957597</c:v>
                </c:pt>
                <c:pt idx="74">
                  <c:v>6000</c:v>
                </c:pt>
                <c:pt idx="75">
                  <c:v>5385.159010600707</c:v>
                </c:pt>
                <c:pt idx="76">
                  <c:v>4939.929328621908</c:v>
                </c:pt>
                <c:pt idx="77">
                  <c:v>4388.6925795053</c:v>
                </c:pt>
                <c:pt idx="78">
                  <c:v>2989.399293286219</c:v>
                </c:pt>
                <c:pt idx="79">
                  <c:v>3010.6007067137807</c:v>
                </c:pt>
                <c:pt idx="80">
                  <c:v>3095.406360424028</c:v>
                </c:pt>
                <c:pt idx="81">
                  <c:v>2141.3427561837457</c:v>
                </c:pt>
                <c:pt idx="82">
                  <c:v>1971.731448763251</c:v>
                </c:pt>
                <c:pt idx="83">
                  <c:v>1293.286219081272</c:v>
                </c:pt>
                <c:pt idx="84">
                  <c:v>1356.8904593639575</c:v>
                </c:pt>
                <c:pt idx="85">
                  <c:v>1123.6749116607773</c:v>
                </c:pt>
                <c:pt idx="86">
                  <c:v>1144.8763250883392</c:v>
                </c:pt>
                <c:pt idx="87">
                  <c:v>699.6466431095406</c:v>
                </c:pt>
                <c:pt idx="88">
                  <c:v>466.4310954063604</c:v>
                </c:pt>
                <c:pt idx="89">
                  <c:v>551.2367491166077</c:v>
                </c:pt>
                <c:pt idx="90">
                  <c:v>487.63250883392226</c:v>
                </c:pt>
                <c:pt idx="91">
                  <c:v>487.63250883392226</c:v>
                </c:pt>
                <c:pt idx="92">
                  <c:v>275.61837455830386</c:v>
                </c:pt>
                <c:pt idx="93">
                  <c:v>508.8339222614841</c:v>
                </c:pt>
                <c:pt idx="94">
                  <c:v>360.42402826855124</c:v>
                </c:pt>
                <c:pt idx="95">
                  <c:v>593.6395759717315</c:v>
                </c:pt>
                <c:pt idx="96">
                  <c:v>233.2155477031802</c:v>
                </c:pt>
                <c:pt idx="97">
                  <c:v>487.63250883392226</c:v>
                </c:pt>
                <c:pt idx="98">
                  <c:v>339.22261484098937</c:v>
                </c:pt>
                <c:pt idx="99">
                  <c:v>424.02826855123675</c:v>
                </c:pt>
                <c:pt idx="100">
                  <c:v>424.02826855123675</c:v>
                </c:pt>
                <c:pt idx="101">
                  <c:v>275.61837455830386</c:v>
                </c:pt>
                <c:pt idx="102">
                  <c:v>254.41696113074204</c:v>
                </c:pt>
                <c:pt idx="103">
                  <c:v>318.02120141342755</c:v>
                </c:pt>
                <c:pt idx="104">
                  <c:v>169.61130742049468</c:v>
                </c:pt>
                <c:pt idx="105">
                  <c:v>296.81978798586573</c:v>
                </c:pt>
                <c:pt idx="106">
                  <c:v>212.01413427561837</c:v>
                </c:pt>
                <c:pt idx="107">
                  <c:v>148.40989399293287</c:v>
                </c:pt>
                <c:pt idx="108">
                  <c:v>169.61130742049468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ser>
          <c:idx val="2"/>
          <c:order val="2"/>
          <c:tx>
            <c:v>0.491-0.6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DATA!$AL$622:$AL$730</c:f>
              <c:numCache>
                <c:ptCount val="109"/>
                <c:pt idx="0">
                  <c:v>7568.904593639576</c:v>
                </c:pt>
                <c:pt idx="1">
                  <c:v>8056.537102473498</c:v>
                </c:pt>
                <c:pt idx="2">
                  <c:v>8077.73851590106</c:v>
                </c:pt>
                <c:pt idx="3">
                  <c:v>7844.52296819788</c:v>
                </c:pt>
                <c:pt idx="4">
                  <c:v>8395.759717314488</c:v>
                </c:pt>
                <c:pt idx="5">
                  <c:v>8310.95406360424</c:v>
                </c:pt>
                <c:pt idx="6">
                  <c:v>7484.0989399293285</c:v>
                </c:pt>
                <c:pt idx="7">
                  <c:v>7971.731448763251</c:v>
                </c:pt>
                <c:pt idx="8">
                  <c:v>8713.780918727914</c:v>
                </c:pt>
                <c:pt idx="9">
                  <c:v>8310.95406360424</c:v>
                </c:pt>
                <c:pt idx="10">
                  <c:v>8586.572438162544</c:v>
                </c:pt>
                <c:pt idx="11">
                  <c:v>8522.968197879858</c:v>
                </c:pt>
                <c:pt idx="12">
                  <c:v>9010.60070671378</c:v>
                </c:pt>
                <c:pt idx="13">
                  <c:v>7950.530035335689</c:v>
                </c:pt>
                <c:pt idx="14">
                  <c:v>8014.134275618374</c:v>
                </c:pt>
                <c:pt idx="15">
                  <c:v>7759.717314487632</c:v>
                </c:pt>
                <c:pt idx="16">
                  <c:v>8522.968197879858</c:v>
                </c:pt>
                <c:pt idx="17">
                  <c:v>7823.321554770318</c:v>
                </c:pt>
                <c:pt idx="18">
                  <c:v>7568.904593639576</c:v>
                </c:pt>
                <c:pt idx="19">
                  <c:v>9074.204946996466</c:v>
                </c:pt>
                <c:pt idx="20">
                  <c:v>8374.558303886926</c:v>
                </c:pt>
                <c:pt idx="21">
                  <c:v>7505.30035335689</c:v>
                </c:pt>
                <c:pt idx="22">
                  <c:v>8247.349823321554</c:v>
                </c:pt>
                <c:pt idx="23">
                  <c:v>8268.551236749116</c:v>
                </c:pt>
                <c:pt idx="24">
                  <c:v>7865.724381625441</c:v>
                </c:pt>
                <c:pt idx="25">
                  <c:v>8056.537102473498</c:v>
                </c:pt>
                <c:pt idx="26">
                  <c:v>7335.689045936396</c:v>
                </c:pt>
                <c:pt idx="27">
                  <c:v>8141.342756183745</c:v>
                </c:pt>
                <c:pt idx="28">
                  <c:v>7568.904593639576</c:v>
                </c:pt>
                <c:pt idx="29">
                  <c:v>8416.96113074205</c:v>
                </c:pt>
                <c:pt idx="30">
                  <c:v>8268.551236749116</c:v>
                </c:pt>
                <c:pt idx="31">
                  <c:v>7865.724381625441</c:v>
                </c:pt>
                <c:pt idx="32">
                  <c:v>8544.16961130742</c:v>
                </c:pt>
                <c:pt idx="33">
                  <c:v>8416.96113074205</c:v>
                </c:pt>
                <c:pt idx="34">
                  <c:v>7865.724381625441</c:v>
                </c:pt>
                <c:pt idx="35">
                  <c:v>7992.932862190813</c:v>
                </c:pt>
                <c:pt idx="36">
                  <c:v>8756.18374558304</c:v>
                </c:pt>
                <c:pt idx="37">
                  <c:v>7802.120141342756</c:v>
                </c:pt>
                <c:pt idx="38">
                  <c:v>8395.759717314488</c:v>
                </c:pt>
                <c:pt idx="39">
                  <c:v>7865.724381625441</c:v>
                </c:pt>
                <c:pt idx="40">
                  <c:v>7759.717314487632</c:v>
                </c:pt>
                <c:pt idx="41">
                  <c:v>7886.925795053004</c:v>
                </c:pt>
                <c:pt idx="42">
                  <c:v>7674.911660777385</c:v>
                </c:pt>
                <c:pt idx="43">
                  <c:v>6911.660777385159</c:v>
                </c:pt>
                <c:pt idx="44">
                  <c:v>7738.51590106007</c:v>
                </c:pt>
                <c:pt idx="45">
                  <c:v>7187.279151943463</c:v>
                </c:pt>
                <c:pt idx="46">
                  <c:v>7696.113074204947</c:v>
                </c:pt>
                <c:pt idx="47">
                  <c:v>7971.731448763251</c:v>
                </c:pt>
                <c:pt idx="48">
                  <c:v>7060.070671378092</c:v>
                </c:pt>
                <c:pt idx="49">
                  <c:v>8056.537102473498</c:v>
                </c:pt>
                <c:pt idx="50">
                  <c:v>7526.501766784452</c:v>
                </c:pt>
                <c:pt idx="51">
                  <c:v>6911.660777385159</c:v>
                </c:pt>
                <c:pt idx="52">
                  <c:v>7950.530035335689</c:v>
                </c:pt>
                <c:pt idx="53">
                  <c:v>7590.106007067137</c:v>
                </c:pt>
                <c:pt idx="54">
                  <c:v>7780.918727915194</c:v>
                </c:pt>
                <c:pt idx="55">
                  <c:v>7060.070671378092</c:v>
                </c:pt>
                <c:pt idx="56">
                  <c:v>6487.632508833922</c:v>
                </c:pt>
                <c:pt idx="57">
                  <c:v>6318.021201413428</c:v>
                </c:pt>
                <c:pt idx="58">
                  <c:v>7590.106007067137</c:v>
                </c:pt>
                <c:pt idx="59">
                  <c:v>6530.0353356890455</c:v>
                </c:pt>
                <c:pt idx="60">
                  <c:v>7462.897526501766</c:v>
                </c:pt>
                <c:pt idx="61">
                  <c:v>6869.2579505300355</c:v>
                </c:pt>
                <c:pt idx="62">
                  <c:v>6233.21554770318</c:v>
                </c:pt>
                <c:pt idx="63">
                  <c:v>6360.424028268551</c:v>
                </c:pt>
                <c:pt idx="64">
                  <c:v>5554.770318021201</c:v>
                </c:pt>
                <c:pt idx="65">
                  <c:v>6339.222614840989</c:v>
                </c:pt>
                <c:pt idx="66">
                  <c:v>5236.749116607773</c:v>
                </c:pt>
                <c:pt idx="67">
                  <c:v>5045.936395759717</c:v>
                </c:pt>
                <c:pt idx="68">
                  <c:v>4791.519434628975</c:v>
                </c:pt>
                <c:pt idx="69">
                  <c:v>4643.109540636042</c:v>
                </c:pt>
                <c:pt idx="70">
                  <c:v>3731.448763250883</c:v>
                </c:pt>
                <c:pt idx="71">
                  <c:v>4367.491166077739</c:v>
                </c:pt>
                <c:pt idx="72">
                  <c:v>4197.879858657244</c:v>
                </c:pt>
                <c:pt idx="73">
                  <c:v>3964.6643109540637</c:v>
                </c:pt>
                <c:pt idx="74">
                  <c:v>2734.982332155477</c:v>
                </c:pt>
                <c:pt idx="75">
                  <c:v>2840.989399293286</c:v>
                </c:pt>
                <c:pt idx="76">
                  <c:v>2862.190812720848</c:v>
                </c:pt>
                <c:pt idx="77">
                  <c:v>2416.9611307420496</c:v>
                </c:pt>
                <c:pt idx="78">
                  <c:v>2077.73851590106</c:v>
                </c:pt>
                <c:pt idx="79">
                  <c:v>1356.8904593639575</c:v>
                </c:pt>
                <c:pt idx="80">
                  <c:v>1420.494699646643</c:v>
                </c:pt>
                <c:pt idx="81">
                  <c:v>1484.0989399293285</c:v>
                </c:pt>
                <c:pt idx="82">
                  <c:v>1208.4805653710248</c:v>
                </c:pt>
                <c:pt idx="83">
                  <c:v>678.4452296819787</c:v>
                </c:pt>
                <c:pt idx="84">
                  <c:v>848.0565371024735</c:v>
                </c:pt>
                <c:pt idx="85">
                  <c:v>614.8409893992932</c:v>
                </c:pt>
                <c:pt idx="86">
                  <c:v>487.63250883392226</c:v>
                </c:pt>
                <c:pt idx="87">
                  <c:v>530.035335689046</c:v>
                </c:pt>
                <c:pt idx="88">
                  <c:v>572.4381625441696</c:v>
                </c:pt>
                <c:pt idx="89">
                  <c:v>402.8268551236749</c:v>
                </c:pt>
                <c:pt idx="90">
                  <c:v>593.6395759717315</c:v>
                </c:pt>
                <c:pt idx="91">
                  <c:v>572.4381625441696</c:v>
                </c:pt>
                <c:pt idx="92">
                  <c:v>593.6395759717315</c:v>
                </c:pt>
                <c:pt idx="93">
                  <c:v>381.62544169611306</c:v>
                </c:pt>
                <c:pt idx="94">
                  <c:v>636.0424028268551</c:v>
                </c:pt>
                <c:pt idx="95">
                  <c:v>318.02120141342755</c:v>
                </c:pt>
                <c:pt idx="96">
                  <c:v>487.63250883392226</c:v>
                </c:pt>
                <c:pt idx="97">
                  <c:v>254.41696113074204</c:v>
                </c:pt>
                <c:pt idx="98">
                  <c:v>402.8268551236749</c:v>
                </c:pt>
                <c:pt idx="99">
                  <c:v>233.2155477031802</c:v>
                </c:pt>
                <c:pt idx="100">
                  <c:v>296.81978798586573</c:v>
                </c:pt>
                <c:pt idx="101">
                  <c:v>296.81978798586573</c:v>
                </c:pt>
                <c:pt idx="102">
                  <c:v>106.00706713780919</c:v>
                </c:pt>
                <c:pt idx="103">
                  <c:v>106.00706713780919</c:v>
                </c:pt>
                <c:pt idx="104">
                  <c:v>212.01413427561837</c:v>
                </c:pt>
                <c:pt idx="105">
                  <c:v>190.81272084805653</c:v>
                </c:pt>
                <c:pt idx="106">
                  <c:v>190.81272084805653</c:v>
                </c:pt>
                <c:pt idx="107">
                  <c:v>148.40989399293287</c:v>
                </c:pt>
                <c:pt idx="108">
                  <c:v>148.40989399293287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DATA!$AM$622:$AM$730</c:f>
              <c:numCache>
                <c:ptCount val="109"/>
                <c:pt idx="0">
                  <c:v>2607.773851590106</c:v>
                </c:pt>
                <c:pt idx="1">
                  <c:v>2607.773851590106</c:v>
                </c:pt>
                <c:pt idx="2">
                  <c:v>2671.3780918727916</c:v>
                </c:pt>
                <c:pt idx="3">
                  <c:v>2628.975265017668</c:v>
                </c:pt>
                <c:pt idx="4">
                  <c:v>2544.1696113074204</c:v>
                </c:pt>
                <c:pt idx="5">
                  <c:v>3159.010600706714</c:v>
                </c:pt>
                <c:pt idx="6">
                  <c:v>2544.1696113074204</c:v>
                </c:pt>
                <c:pt idx="7">
                  <c:v>2925.7950530035337</c:v>
                </c:pt>
                <c:pt idx="8">
                  <c:v>3116.60777385159</c:v>
                </c:pt>
                <c:pt idx="9">
                  <c:v>2522.9681978798585</c:v>
                </c:pt>
                <c:pt idx="10">
                  <c:v>2628.975265017668</c:v>
                </c:pt>
                <c:pt idx="11">
                  <c:v>2989.399293286219</c:v>
                </c:pt>
                <c:pt idx="12">
                  <c:v>3371.024734982332</c:v>
                </c:pt>
                <c:pt idx="13">
                  <c:v>2522.9681978798585</c:v>
                </c:pt>
                <c:pt idx="14">
                  <c:v>2692.5795053003535</c:v>
                </c:pt>
                <c:pt idx="15">
                  <c:v>2756.1837455830387</c:v>
                </c:pt>
                <c:pt idx="16">
                  <c:v>3031.8021201413426</c:v>
                </c:pt>
                <c:pt idx="17">
                  <c:v>2989.399293286219</c:v>
                </c:pt>
                <c:pt idx="18">
                  <c:v>2883.39222614841</c:v>
                </c:pt>
                <c:pt idx="19">
                  <c:v>2395.7597173144877</c:v>
                </c:pt>
                <c:pt idx="20">
                  <c:v>2226.1484098939927</c:v>
                </c:pt>
                <c:pt idx="21">
                  <c:v>3413.427561837456</c:v>
                </c:pt>
                <c:pt idx="22">
                  <c:v>2904.593639575972</c:v>
                </c:pt>
                <c:pt idx="23">
                  <c:v>2946.9964664310955</c:v>
                </c:pt>
                <c:pt idx="24">
                  <c:v>2226.1484098939927</c:v>
                </c:pt>
                <c:pt idx="25">
                  <c:v>2840.989399293286</c:v>
                </c:pt>
                <c:pt idx="26">
                  <c:v>2459.363957597173</c:v>
                </c:pt>
                <c:pt idx="27">
                  <c:v>3201.4134275618376</c:v>
                </c:pt>
                <c:pt idx="28">
                  <c:v>2756.1837455830387</c:v>
                </c:pt>
                <c:pt idx="29">
                  <c:v>2416.9611307420496</c:v>
                </c:pt>
                <c:pt idx="30">
                  <c:v>2289.7526501766783</c:v>
                </c:pt>
                <c:pt idx="31">
                  <c:v>2438.1625441696115</c:v>
                </c:pt>
                <c:pt idx="32">
                  <c:v>2586.572438162544</c:v>
                </c:pt>
                <c:pt idx="33">
                  <c:v>2353.356890459364</c:v>
                </c:pt>
                <c:pt idx="34">
                  <c:v>2840.989399293286</c:v>
                </c:pt>
                <c:pt idx="35">
                  <c:v>3031.8021201413426</c:v>
                </c:pt>
                <c:pt idx="36">
                  <c:v>2353.356890459364</c:v>
                </c:pt>
                <c:pt idx="37">
                  <c:v>2416.9611307420496</c:v>
                </c:pt>
                <c:pt idx="38">
                  <c:v>2628.975265017668</c:v>
                </c:pt>
                <c:pt idx="39">
                  <c:v>3561.8374558303885</c:v>
                </c:pt>
                <c:pt idx="40">
                  <c:v>2395.7597173144877</c:v>
                </c:pt>
                <c:pt idx="41">
                  <c:v>2756.1837455830387</c:v>
                </c:pt>
                <c:pt idx="42">
                  <c:v>2904.593639575972</c:v>
                </c:pt>
                <c:pt idx="43">
                  <c:v>2480.5653710247348</c:v>
                </c:pt>
                <c:pt idx="44">
                  <c:v>2480.5653710247348</c:v>
                </c:pt>
                <c:pt idx="45">
                  <c:v>2522.9681978798585</c:v>
                </c:pt>
                <c:pt idx="46">
                  <c:v>3498.233215547703</c:v>
                </c:pt>
                <c:pt idx="47">
                  <c:v>2268.5512367491165</c:v>
                </c:pt>
                <c:pt idx="48">
                  <c:v>2650.1766784452298</c:v>
                </c:pt>
                <c:pt idx="49">
                  <c:v>2544.1696113074204</c:v>
                </c:pt>
                <c:pt idx="50">
                  <c:v>2268.5512367491165</c:v>
                </c:pt>
                <c:pt idx="51">
                  <c:v>2586.572438162544</c:v>
                </c:pt>
                <c:pt idx="52">
                  <c:v>2374.558303886926</c:v>
                </c:pt>
                <c:pt idx="53">
                  <c:v>2713.780918727915</c:v>
                </c:pt>
                <c:pt idx="54">
                  <c:v>2628.975265017668</c:v>
                </c:pt>
                <c:pt idx="55">
                  <c:v>2353.356890459364</c:v>
                </c:pt>
                <c:pt idx="56">
                  <c:v>2226.1484098939927</c:v>
                </c:pt>
                <c:pt idx="57">
                  <c:v>2565.3710247349823</c:v>
                </c:pt>
                <c:pt idx="58">
                  <c:v>2374.558303886926</c:v>
                </c:pt>
                <c:pt idx="59">
                  <c:v>2416.9611307420496</c:v>
                </c:pt>
                <c:pt idx="60">
                  <c:v>2438.1625441696115</c:v>
                </c:pt>
                <c:pt idx="61">
                  <c:v>2628.975265017668</c:v>
                </c:pt>
                <c:pt idx="62">
                  <c:v>2416.9611307420496</c:v>
                </c:pt>
                <c:pt idx="63">
                  <c:v>2268.5512367491165</c:v>
                </c:pt>
                <c:pt idx="64">
                  <c:v>2374.558303886926</c:v>
                </c:pt>
                <c:pt idx="65">
                  <c:v>2438.1625441696115</c:v>
                </c:pt>
                <c:pt idx="66">
                  <c:v>2204.946996466431</c:v>
                </c:pt>
                <c:pt idx="67">
                  <c:v>1865.7243816254415</c:v>
                </c:pt>
                <c:pt idx="68">
                  <c:v>1484.0989399293285</c:v>
                </c:pt>
                <c:pt idx="69">
                  <c:v>1759.7173144876324</c:v>
                </c:pt>
                <c:pt idx="70">
                  <c:v>1441.696113074205</c:v>
                </c:pt>
                <c:pt idx="71">
                  <c:v>1908.1272084805653</c:v>
                </c:pt>
                <c:pt idx="72">
                  <c:v>1462.8975265017668</c:v>
                </c:pt>
                <c:pt idx="73">
                  <c:v>1060.070671378092</c:v>
                </c:pt>
                <c:pt idx="74">
                  <c:v>1081.2720848056538</c:v>
                </c:pt>
                <c:pt idx="75">
                  <c:v>1166.077738515901</c:v>
                </c:pt>
                <c:pt idx="76">
                  <c:v>784.452296819788</c:v>
                </c:pt>
                <c:pt idx="77">
                  <c:v>678.4452296819787</c:v>
                </c:pt>
                <c:pt idx="78">
                  <c:v>720.8480565371025</c:v>
                </c:pt>
                <c:pt idx="79">
                  <c:v>402.8268551236749</c:v>
                </c:pt>
                <c:pt idx="80">
                  <c:v>381.62544169611306</c:v>
                </c:pt>
                <c:pt idx="81">
                  <c:v>487.63250883392226</c:v>
                </c:pt>
                <c:pt idx="82">
                  <c:v>424.02826855123675</c:v>
                </c:pt>
                <c:pt idx="83">
                  <c:v>233.2155477031802</c:v>
                </c:pt>
                <c:pt idx="84">
                  <c:v>339.22261484098937</c:v>
                </c:pt>
                <c:pt idx="85">
                  <c:v>381.62544169611306</c:v>
                </c:pt>
                <c:pt idx="86">
                  <c:v>190.81272084805653</c:v>
                </c:pt>
                <c:pt idx="87">
                  <c:v>233.2155477031802</c:v>
                </c:pt>
                <c:pt idx="88">
                  <c:v>212.01413427561837</c:v>
                </c:pt>
                <c:pt idx="89">
                  <c:v>190.81272084805653</c:v>
                </c:pt>
                <c:pt idx="90">
                  <c:v>148.40989399293287</c:v>
                </c:pt>
                <c:pt idx="91">
                  <c:v>84.80565371024734</c:v>
                </c:pt>
                <c:pt idx="92">
                  <c:v>190.81272084805653</c:v>
                </c:pt>
                <c:pt idx="93">
                  <c:v>106.00706713780919</c:v>
                </c:pt>
                <c:pt idx="94">
                  <c:v>212.01413427561837</c:v>
                </c:pt>
                <c:pt idx="95">
                  <c:v>169.61130742049468</c:v>
                </c:pt>
                <c:pt idx="96">
                  <c:v>169.61130742049468</c:v>
                </c:pt>
                <c:pt idx="97">
                  <c:v>190.81272084805653</c:v>
                </c:pt>
                <c:pt idx="98">
                  <c:v>42.40282685512367</c:v>
                </c:pt>
                <c:pt idx="99">
                  <c:v>169.61130742049468</c:v>
                </c:pt>
                <c:pt idx="100">
                  <c:v>84.80565371024734</c:v>
                </c:pt>
                <c:pt idx="101">
                  <c:v>148.40989399293287</c:v>
                </c:pt>
                <c:pt idx="102">
                  <c:v>127.20848056537102</c:v>
                </c:pt>
                <c:pt idx="103">
                  <c:v>127.20848056537102</c:v>
                </c:pt>
                <c:pt idx="104">
                  <c:v>84.80565371024734</c:v>
                </c:pt>
                <c:pt idx="105">
                  <c:v>84.80565371024734</c:v>
                </c:pt>
                <c:pt idx="106">
                  <c:v>42.40282685512367</c:v>
                </c:pt>
                <c:pt idx="107">
                  <c:v>42.40282685512367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ser>
          <c:idx val="4"/>
          <c:order val="4"/>
          <c:tx>
            <c:v>0.701-0.8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DATA!$AN$622:$AN$730</c:f>
              <c:numCache>
                <c:ptCount val="109"/>
                <c:pt idx="0">
                  <c:v>826.8551236749116</c:v>
                </c:pt>
                <c:pt idx="1">
                  <c:v>975.2650176678445</c:v>
                </c:pt>
                <c:pt idx="2">
                  <c:v>890.4593639575971</c:v>
                </c:pt>
                <c:pt idx="3">
                  <c:v>826.8551236749116</c:v>
                </c:pt>
                <c:pt idx="4">
                  <c:v>848.0565371024735</c:v>
                </c:pt>
                <c:pt idx="5">
                  <c:v>975.2650176678445</c:v>
                </c:pt>
                <c:pt idx="6">
                  <c:v>1081.2720848056538</c:v>
                </c:pt>
                <c:pt idx="7">
                  <c:v>1123.6749116607773</c:v>
                </c:pt>
                <c:pt idx="8">
                  <c:v>1293.286219081272</c:v>
                </c:pt>
                <c:pt idx="9">
                  <c:v>848.0565371024735</c:v>
                </c:pt>
                <c:pt idx="10">
                  <c:v>1441.696113074205</c:v>
                </c:pt>
                <c:pt idx="11">
                  <c:v>1293.286219081272</c:v>
                </c:pt>
                <c:pt idx="12">
                  <c:v>1102.4734982332154</c:v>
                </c:pt>
                <c:pt idx="13">
                  <c:v>1166.077738515901</c:v>
                </c:pt>
                <c:pt idx="14">
                  <c:v>1081.2720848056538</c:v>
                </c:pt>
                <c:pt idx="15">
                  <c:v>1123.6749116607773</c:v>
                </c:pt>
                <c:pt idx="16">
                  <c:v>954.0636042402826</c:v>
                </c:pt>
                <c:pt idx="17">
                  <c:v>975.2650176678445</c:v>
                </c:pt>
                <c:pt idx="18">
                  <c:v>1293.286219081272</c:v>
                </c:pt>
                <c:pt idx="19">
                  <c:v>1187.279151943463</c:v>
                </c:pt>
                <c:pt idx="20">
                  <c:v>911.660777385159</c:v>
                </c:pt>
                <c:pt idx="21">
                  <c:v>869.2579505300353</c:v>
                </c:pt>
                <c:pt idx="22">
                  <c:v>1378.0918727915193</c:v>
                </c:pt>
                <c:pt idx="23">
                  <c:v>1123.6749116607773</c:v>
                </c:pt>
                <c:pt idx="24">
                  <c:v>1060.070671378092</c:v>
                </c:pt>
                <c:pt idx="25">
                  <c:v>954.0636042402826</c:v>
                </c:pt>
                <c:pt idx="26">
                  <c:v>1060.070671378092</c:v>
                </c:pt>
                <c:pt idx="27">
                  <c:v>1166.077738515901</c:v>
                </c:pt>
                <c:pt idx="28">
                  <c:v>932.8621908127208</c:v>
                </c:pt>
                <c:pt idx="29">
                  <c:v>1060.070671378092</c:v>
                </c:pt>
                <c:pt idx="30">
                  <c:v>1293.286219081272</c:v>
                </c:pt>
                <c:pt idx="31">
                  <c:v>1272.0848056537102</c:v>
                </c:pt>
                <c:pt idx="32">
                  <c:v>1166.077738515901</c:v>
                </c:pt>
                <c:pt idx="33">
                  <c:v>1144.8763250883392</c:v>
                </c:pt>
                <c:pt idx="34">
                  <c:v>848.0565371024735</c:v>
                </c:pt>
                <c:pt idx="35">
                  <c:v>911.660777385159</c:v>
                </c:pt>
                <c:pt idx="36">
                  <c:v>932.8621908127208</c:v>
                </c:pt>
                <c:pt idx="37">
                  <c:v>1081.2720848056538</c:v>
                </c:pt>
                <c:pt idx="38">
                  <c:v>911.660777385159</c:v>
                </c:pt>
                <c:pt idx="39">
                  <c:v>1060.070671378092</c:v>
                </c:pt>
                <c:pt idx="40">
                  <c:v>869.2579505300353</c:v>
                </c:pt>
                <c:pt idx="41">
                  <c:v>954.0636042402826</c:v>
                </c:pt>
                <c:pt idx="42">
                  <c:v>1208.4805653710248</c:v>
                </c:pt>
                <c:pt idx="43">
                  <c:v>890.4593639575971</c:v>
                </c:pt>
                <c:pt idx="44">
                  <c:v>1272.0848056537102</c:v>
                </c:pt>
                <c:pt idx="45">
                  <c:v>1081.2720848056538</c:v>
                </c:pt>
                <c:pt idx="46">
                  <c:v>1038.86925795053</c:v>
                </c:pt>
                <c:pt idx="47">
                  <c:v>932.8621908127208</c:v>
                </c:pt>
                <c:pt idx="48">
                  <c:v>996.4664310954064</c:v>
                </c:pt>
                <c:pt idx="49">
                  <c:v>996.4664310954064</c:v>
                </c:pt>
                <c:pt idx="50">
                  <c:v>996.4664310954064</c:v>
                </c:pt>
                <c:pt idx="51">
                  <c:v>826.8551236749116</c:v>
                </c:pt>
                <c:pt idx="52">
                  <c:v>869.2579505300353</c:v>
                </c:pt>
                <c:pt idx="53">
                  <c:v>1208.4805653710248</c:v>
                </c:pt>
                <c:pt idx="54">
                  <c:v>1293.286219081272</c:v>
                </c:pt>
                <c:pt idx="55">
                  <c:v>1123.6749116607773</c:v>
                </c:pt>
                <c:pt idx="56">
                  <c:v>996.4664310954064</c:v>
                </c:pt>
                <c:pt idx="57">
                  <c:v>1102.4734982332154</c:v>
                </c:pt>
                <c:pt idx="58">
                  <c:v>996.4664310954064</c:v>
                </c:pt>
                <c:pt idx="59">
                  <c:v>975.2650176678445</c:v>
                </c:pt>
                <c:pt idx="60">
                  <c:v>996.4664310954064</c:v>
                </c:pt>
                <c:pt idx="61">
                  <c:v>636.0424028268551</c:v>
                </c:pt>
                <c:pt idx="62">
                  <c:v>826.8551236749116</c:v>
                </c:pt>
                <c:pt idx="63">
                  <c:v>890.4593639575971</c:v>
                </c:pt>
                <c:pt idx="64">
                  <c:v>848.0565371024735</c:v>
                </c:pt>
                <c:pt idx="65">
                  <c:v>572.4381625441696</c:v>
                </c:pt>
                <c:pt idx="66">
                  <c:v>763.2508833922261</c:v>
                </c:pt>
                <c:pt idx="67">
                  <c:v>657.243816254417</c:v>
                </c:pt>
                <c:pt idx="68">
                  <c:v>614.8409893992932</c:v>
                </c:pt>
                <c:pt idx="69">
                  <c:v>487.63250883392226</c:v>
                </c:pt>
                <c:pt idx="70">
                  <c:v>360.42402826855124</c:v>
                </c:pt>
                <c:pt idx="71">
                  <c:v>508.8339222614841</c:v>
                </c:pt>
                <c:pt idx="72">
                  <c:v>593.6395759717315</c:v>
                </c:pt>
                <c:pt idx="73">
                  <c:v>381.62544169611306</c:v>
                </c:pt>
                <c:pt idx="74">
                  <c:v>402.8268551236749</c:v>
                </c:pt>
                <c:pt idx="75">
                  <c:v>381.62544169611306</c:v>
                </c:pt>
                <c:pt idx="76">
                  <c:v>318.02120141342755</c:v>
                </c:pt>
                <c:pt idx="77">
                  <c:v>402.8268551236749</c:v>
                </c:pt>
                <c:pt idx="78">
                  <c:v>148.40989399293287</c:v>
                </c:pt>
                <c:pt idx="79">
                  <c:v>233.2155477031802</c:v>
                </c:pt>
                <c:pt idx="80">
                  <c:v>275.61837455830386</c:v>
                </c:pt>
                <c:pt idx="81">
                  <c:v>169.61130742049468</c:v>
                </c:pt>
                <c:pt idx="82">
                  <c:v>190.81272084805653</c:v>
                </c:pt>
                <c:pt idx="83">
                  <c:v>127.20848056537102</c:v>
                </c:pt>
                <c:pt idx="84">
                  <c:v>148.40989399293287</c:v>
                </c:pt>
                <c:pt idx="85">
                  <c:v>63.60424028268551</c:v>
                </c:pt>
                <c:pt idx="86">
                  <c:v>127.20848056537102</c:v>
                </c:pt>
                <c:pt idx="87">
                  <c:v>84.80565371024734</c:v>
                </c:pt>
                <c:pt idx="88">
                  <c:v>106.00706713780919</c:v>
                </c:pt>
                <c:pt idx="89">
                  <c:v>42.40282685512367</c:v>
                </c:pt>
                <c:pt idx="90">
                  <c:v>127.20848056537102</c:v>
                </c:pt>
                <c:pt idx="91">
                  <c:v>84.80565371024734</c:v>
                </c:pt>
                <c:pt idx="92">
                  <c:v>127.20848056537102</c:v>
                </c:pt>
                <c:pt idx="93">
                  <c:v>42.40282685512367</c:v>
                </c:pt>
                <c:pt idx="94">
                  <c:v>63.60424028268551</c:v>
                </c:pt>
                <c:pt idx="95">
                  <c:v>84.80565371024734</c:v>
                </c:pt>
                <c:pt idx="96">
                  <c:v>42.40282685512367</c:v>
                </c:pt>
                <c:pt idx="97">
                  <c:v>148.40989399293287</c:v>
                </c:pt>
                <c:pt idx="98">
                  <c:v>106.00706713780919</c:v>
                </c:pt>
                <c:pt idx="99">
                  <c:v>84.80565371024734</c:v>
                </c:pt>
                <c:pt idx="100">
                  <c:v>84.80565371024734</c:v>
                </c:pt>
                <c:pt idx="101">
                  <c:v>63.60424028268551</c:v>
                </c:pt>
                <c:pt idx="102">
                  <c:v>42.40282685512367</c:v>
                </c:pt>
                <c:pt idx="103">
                  <c:v>63.60424028268551</c:v>
                </c:pt>
                <c:pt idx="104">
                  <c:v>21.201413427561835</c:v>
                </c:pt>
                <c:pt idx="105">
                  <c:v>106.00706713780919</c:v>
                </c:pt>
                <c:pt idx="106">
                  <c:v>63.60424028268551</c:v>
                </c:pt>
                <c:pt idx="107">
                  <c:v>21.201413427561835</c:v>
                </c:pt>
                <c:pt idx="108">
                  <c:v>63.60424028268551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ser>
          <c:idx val="5"/>
          <c:order val="5"/>
          <c:tx>
            <c:v>&gt;0.8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DATA!$AO$622:$AO$730</c:f>
              <c:numCache>
                <c:ptCount val="109"/>
                <c:pt idx="0">
                  <c:v>2713.780918727915</c:v>
                </c:pt>
                <c:pt idx="1">
                  <c:v>3180.2120141342757</c:v>
                </c:pt>
                <c:pt idx="2">
                  <c:v>2332.155477031802</c:v>
                </c:pt>
                <c:pt idx="3">
                  <c:v>2798.5865724381624</c:v>
                </c:pt>
                <c:pt idx="4">
                  <c:v>2204.946996466431</c:v>
                </c:pt>
                <c:pt idx="5">
                  <c:v>2544.1696113074204</c:v>
                </c:pt>
                <c:pt idx="6">
                  <c:v>2798.5865724381624</c:v>
                </c:pt>
                <c:pt idx="7">
                  <c:v>2628.975265017668</c:v>
                </c:pt>
                <c:pt idx="8">
                  <c:v>2904.593639575972</c:v>
                </c:pt>
                <c:pt idx="9">
                  <c:v>3646.643109540636</c:v>
                </c:pt>
                <c:pt idx="10">
                  <c:v>2586.572438162544</c:v>
                </c:pt>
                <c:pt idx="11">
                  <c:v>2438.1625441696115</c:v>
                </c:pt>
                <c:pt idx="12">
                  <c:v>2713.780918727915</c:v>
                </c:pt>
                <c:pt idx="13">
                  <c:v>2607.773851590106</c:v>
                </c:pt>
                <c:pt idx="14">
                  <c:v>2628.975265017668</c:v>
                </c:pt>
                <c:pt idx="15">
                  <c:v>2438.1625441696115</c:v>
                </c:pt>
                <c:pt idx="16">
                  <c:v>3349.8233215547702</c:v>
                </c:pt>
                <c:pt idx="17">
                  <c:v>2692.5795053003535</c:v>
                </c:pt>
                <c:pt idx="18">
                  <c:v>2247.3498233215546</c:v>
                </c:pt>
                <c:pt idx="19">
                  <c:v>2459.363957597173</c:v>
                </c:pt>
                <c:pt idx="20">
                  <c:v>2120.141342756184</c:v>
                </c:pt>
                <c:pt idx="21">
                  <c:v>2480.5653710247348</c:v>
                </c:pt>
                <c:pt idx="22">
                  <c:v>3031.8021201413426</c:v>
                </c:pt>
                <c:pt idx="23">
                  <c:v>3201.4134275618376</c:v>
                </c:pt>
                <c:pt idx="24">
                  <c:v>2607.773851590106</c:v>
                </c:pt>
                <c:pt idx="25">
                  <c:v>3095.406360424028</c:v>
                </c:pt>
                <c:pt idx="26">
                  <c:v>2925.7950530035337</c:v>
                </c:pt>
                <c:pt idx="27">
                  <c:v>2819.7879858657243</c:v>
                </c:pt>
                <c:pt idx="28">
                  <c:v>2586.572438162544</c:v>
                </c:pt>
                <c:pt idx="29">
                  <c:v>2756.1837455830387</c:v>
                </c:pt>
                <c:pt idx="30">
                  <c:v>2925.7950530035337</c:v>
                </c:pt>
                <c:pt idx="31">
                  <c:v>3286.2190812720846</c:v>
                </c:pt>
                <c:pt idx="32">
                  <c:v>2565.3710247349823</c:v>
                </c:pt>
                <c:pt idx="33">
                  <c:v>2586.572438162544</c:v>
                </c:pt>
                <c:pt idx="34">
                  <c:v>2501.7667844522966</c:v>
                </c:pt>
                <c:pt idx="35">
                  <c:v>2056.537102473498</c:v>
                </c:pt>
                <c:pt idx="36">
                  <c:v>2544.1696113074204</c:v>
                </c:pt>
                <c:pt idx="37">
                  <c:v>2374.558303886926</c:v>
                </c:pt>
                <c:pt idx="38">
                  <c:v>2310.95406360424</c:v>
                </c:pt>
                <c:pt idx="39">
                  <c:v>3116.60777385159</c:v>
                </c:pt>
                <c:pt idx="40">
                  <c:v>2713.780918727915</c:v>
                </c:pt>
                <c:pt idx="41">
                  <c:v>2713.780918727915</c:v>
                </c:pt>
                <c:pt idx="42">
                  <c:v>2353.356890459364</c:v>
                </c:pt>
                <c:pt idx="43">
                  <c:v>2798.5865724381624</c:v>
                </c:pt>
                <c:pt idx="44">
                  <c:v>2840.989399293286</c:v>
                </c:pt>
                <c:pt idx="45">
                  <c:v>2756.1837455830387</c:v>
                </c:pt>
                <c:pt idx="46">
                  <c:v>3498.233215547703</c:v>
                </c:pt>
                <c:pt idx="47">
                  <c:v>3031.8021201413426</c:v>
                </c:pt>
                <c:pt idx="48">
                  <c:v>2628.975265017668</c:v>
                </c:pt>
                <c:pt idx="49">
                  <c:v>2459.363957597173</c:v>
                </c:pt>
                <c:pt idx="50">
                  <c:v>2501.7667844522966</c:v>
                </c:pt>
                <c:pt idx="51">
                  <c:v>2522.9681978798585</c:v>
                </c:pt>
                <c:pt idx="52">
                  <c:v>2692.5795053003535</c:v>
                </c:pt>
                <c:pt idx="53">
                  <c:v>3243.816254416961</c:v>
                </c:pt>
                <c:pt idx="54">
                  <c:v>3201.4134275618376</c:v>
                </c:pt>
                <c:pt idx="55">
                  <c:v>2883.39222614841</c:v>
                </c:pt>
                <c:pt idx="56">
                  <c:v>2501.7667844522966</c:v>
                </c:pt>
                <c:pt idx="57">
                  <c:v>3031.8021201413426</c:v>
                </c:pt>
                <c:pt idx="58">
                  <c:v>3137.809187279152</c:v>
                </c:pt>
                <c:pt idx="59">
                  <c:v>2332.155477031802</c:v>
                </c:pt>
                <c:pt idx="60">
                  <c:v>3667.844522968198</c:v>
                </c:pt>
                <c:pt idx="61">
                  <c:v>2565.3710247349823</c:v>
                </c:pt>
                <c:pt idx="62">
                  <c:v>3307.4204946996465</c:v>
                </c:pt>
                <c:pt idx="63">
                  <c:v>2459.363957597173</c:v>
                </c:pt>
                <c:pt idx="64">
                  <c:v>2968.197879858657</c:v>
                </c:pt>
                <c:pt idx="65">
                  <c:v>2501.7667844522966</c:v>
                </c:pt>
                <c:pt idx="66">
                  <c:v>2268.5512367491165</c:v>
                </c:pt>
                <c:pt idx="67">
                  <c:v>1759.7173144876324</c:v>
                </c:pt>
                <c:pt idx="68">
                  <c:v>1992.9328621908128</c:v>
                </c:pt>
                <c:pt idx="69">
                  <c:v>1441.696113074205</c:v>
                </c:pt>
                <c:pt idx="70">
                  <c:v>1484.0989399293285</c:v>
                </c:pt>
                <c:pt idx="71">
                  <c:v>1780.9187279151943</c:v>
                </c:pt>
                <c:pt idx="72">
                  <c:v>1632.5088339222614</c:v>
                </c:pt>
                <c:pt idx="73">
                  <c:v>1526.5017667844522</c:v>
                </c:pt>
                <c:pt idx="74">
                  <c:v>1017.6678445229682</c:v>
                </c:pt>
                <c:pt idx="75">
                  <c:v>954.0636042402826</c:v>
                </c:pt>
                <c:pt idx="76">
                  <c:v>932.8621908127208</c:v>
                </c:pt>
                <c:pt idx="77">
                  <c:v>636.0424028268551</c:v>
                </c:pt>
                <c:pt idx="78">
                  <c:v>678.4452296819787</c:v>
                </c:pt>
                <c:pt idx="79">
                  <c:v>381.62544169611306</c:v>
                </c:pt>
                <c:pt idx="80">
                  <c:v>636.0424028268551</c:v>
                </c:pt>
                <c:pt idx="81">
                  <c:v>339.22261484098937</c:v>
                </c:pt>
                <c:pt idx="82">
                  <c:v>466.4310954063604</c:v>
                </c:pt>
                <c:pt idx="83">
                  <c:v>614.8409893992932</c:v>
                </c:pt>
                <c:pt idx="84">
                  <c:v>360.42402826855124</c:v>
                </c:pt>
                <c:pt idx="85">
                  <c:v>466.4310954063604</c:v>
                </c:pt>
                <c:pt idx="86">
                  <c:v>551.2367491166077</c:v>
                </c:pt>
                <c:pt idx="87">
                  <c:v>445.22968197879857</c:v>
                </c:pt>
                <c:pt idx="88">
                  <c:v>360.42402826855124</c:v>
                </c:pt>
                <c:pt idx="89">
                  <c:v>487.63250883392226</c:v>
                </c:pt>
                <c:pt idx="90">
                  <c:v>381.62544169611306</c:v>
                </c:pt>
                <c:pt idx="91">
                  <c:v>466.4310954063604</c:v>
                </c:pt>
                <c:pt idx="92">
                  <c:v>296.81978798586573</c:v>
                </c:pt>
                <c:pt idx="93">
                  <c:v>296.81978798586573</c:v>
                </c:pt>
                <c:pt idx="94">
                  <c:v>487.63250883392226</c:v>
                </c:pt>
                <c:pt idx="95">
                  <c:v>360.42402826855124</c:v>
                </c:pt>
                <c:pt idx="96">
                  <c:v>466.4310954063604</c:v>
                </c:pt>
                <c:pt idx="97">
                  <c:v>275.61837455830386</c:v>
                </c:pt>
                <c:pt idx="98">
                  <c:v>296.81978798586573</c:v>
                </c:pt>
                <c:pt idx="99">
                  <c:v>339.22261484098937</c:v>
                </c:pt>
                <c:pt idx="100">
                  <c:v>296.81978798586573</c:v>
                </c:pt>
                <c:pt idx="101">
                  <c:v>275.61837455830386</c:v>
                </c:pt>
                <c:pt idx="102">
                  <c:v>212.01413427561837</c:v>
                </c:pt>
                <c:pt idx="103">
                  <c:v>381.62544169611306</c:v>
                </c:pt>
                <c:pt idx="104">
                  <c:v>127.20848056537102</c:v>
                </c:pt>
                <c:pt idx="105">
                  <c:v>275.61837455830386</c:v>
                </c:pt>
                <c:pt idx="106">
                  <c:v>84.80565371024734</c:v>
                </c:pt>
                <c:pt idx="107">
                  <c:v>42.40282685512367</c:v>
                </c:pt>
                <c:pt idx="108">
                  <c:v>190.81272084805653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axId val="30810391"/>
        <c:axId val="8858064"/>
      </c:scatterChart>
      <c:valAx>
        <c:axId val="30810391"/>
        <c:scaling>
          <c:logBase val="10"/>
          <c:orientation val="minMax"/>
          <c:max val="100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Particle Counts (dm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58064"/>
        <c:crosses val="autoZero"/>
        <c:crossBetween val="midCat"/>
        <c:dispUnits/>
      </c:valAx>
      <c:valAx>
        <c:axId val="885806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8103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925"/>
          <c:y val="0.08325"/>
          <c:w val="0.67325"/>
          <c:h val="0.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FME Profile 2113-2126 UT 03/14
Temperature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"/>
          <c:w val="0.89625"/>
          <c:h val="0.8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DATA!$N$7:$N$8</c:f>
              <c:strCache>
                <c:ptCount val="1"/>
                <c:pt idx="0">
                  <c:v>T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DATA!$N$818:$N$897</c:f>
              <c:numCache>
                <c:ptCount val="80"/>
                <c:pt idx="0">
                  <c:v>2.1</c:v>
                </c:pt>
                <c:pt idx="1">
                  <c:v>2</c:v>
                </c:pt>
                <c:pt idx="2">
                  <c:v>2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2.3</c:v>
                </c:pt>
                <c:pt idx="7">
                  <c:v>2.4</c:v>
                </c:pt>
                <c:pt idx="8">
                  <c:v>2.6</c:v>
                </c:pt>
                <c:pt idx="9">
                  <c:v>2.7</c:v>
                </c:pt>
                <c:pt idx="10">
                  <c:v>2.8</c:v>
                </c:pt>
                <c:pt idx="11">
                  <c:v>3</c:v>
                </c:pt>
                <c:pt idx="12">
                  <c:v>2.7</c:v>
                </c:pt>
                <c:pt idx="13">
                  <c:v>2.2</c:v>
                </c:pt>
                <c:pt idx="14">
                  <c:v>2.1</c:v>
                </c:pt>
                <c:pt idx="15">
                  <c:v>2.4</c:v>
                </c:pt>
                <c:pt idx="16">
                  <c:v>2.6</c:v>
                </c:pt>
                <c:pt idx="17">
                  <c:v>2.8</c:v>
                </c:pt>
                <c:pt idx="18">
                  <c:v>3.1</c:v>
                </c:pt>
                <c:pt idx="19">
                  <c:v>3.2</c:v>
                </c:pt>
                <c:pt idx="20">
                  <c:v>3.4</c:v>
                </c:pt>
                <c:pt idx="21">
                  <c:v>3.4</c:v>
                </c:pt>
                <c:pt idx="22">
                  <c:v>3.8</c:v>
                </c:pt>
                <c:pt idx="23">
                  <c:v>3.9</c:v>
                </c:pt>
                <c:pt idx="24">
                  <c:v>3.8</c:v>
                </c:pt>
                <c:pt idx="25">
                  <c:v>4</c:v>
                </c:pt>
                <c:pt idx="26">
                  <c:v>4.1</c:v>
                </c:pt>
                <c:pt idx="27">
                  <c:v>3.9</c:v>
                </c:pt>
                <c:pt idx="28">
                  <c:v>3.9</c:v>
                </c:pt>
                <c:pt idx="29">
                  <c:v>3.9</c:v>
                </c:pt>
                <c:pt idx="30">
                  <c:v>4</c:v>
                </c:pt>
                <c:pt idx="31">
                  <c:v>4</c:v>
                </c:pt>
                <c:pt idx="32">
                  <c:v>4.1</c:v>
                </c:pt>
                <c:pt idx="33">
                  <c:v>4.6</c:v>
                </c:pt>
                <c:pt idx="34">
                  <c:v>4.6</c:v>
                </c:pt>
                <c:pt idx="35">
                  <c:v>4.9</c:v>
                </c:pt>
                <c:pt idx="36">
                  <c:v>5</c:v>
                </c:pt>
                <c:pt idx="37">
                  <c:v>5</c:v>
                </c:pt>
                <c:pt idx="38">
                  <c:v>4.7</c:v>
                </c:pt>
                <c:pt idx="39">
                  <c:v>4.3</c:v>
                </c:pt>
                <c:pt idx="40">
                  <c:v>3.2</c:v>
                </c:pt>
                <c:pt idx="41">
                  <c:v>-0.2</c:v>
                </c:pt>
                <c:pt idx="42">
                  <c:v>-0.4</c:v>
                </c:pt>
                <c:pt idx="43">
                  <c:v>-0.7</c:v>
                </c:pt>
                <c:pt idx="44">
                  <c:v>3.1</c:v>
                </c:pt>
                <c:pt idx="45">
                  <c:v>1.1</c:v>
                </c:pt>
                <c:pt idx="46">
                  <c:v>-0.4</c:v>
                </c:pt>
                <c:pt idx="47">
                  <c:v>-0.4</c:v>
                </c:pt>
                <c:pt idx="48">
                  <c:v>0</c:v>
                </c:pt>
                <c:pt idx="49">
                  <c:v>-0.1</c:v>
                </c:pt>
                <c:pt idx="50">
                  <c:v>0.1</c:v>
                </c:pt>
                <c:pt idx="51">
                  <c:v>0.9</c:v>
                </c:pt>
                <c:pt idx="52">
                  <c:v>1.3</c:v>
                </c:pt>
                <c:pt idx="53">
                  <c:v>1.3</c:v>
                </c:pt>
                <c:pt idx="54">
                  <c:v>1.7</c:v>
                </c:pt>
                <c:pt idx="55">
                  <c:v>1.4</c:v>
                </c:pt>
                <c:pt idx="56">
                  <c:v>1.8</c:v>
                </c:pt>
                <c:pt idx="57">
                  <c:v>2.1</c:v>
                </c:pt>
                <c:pt idx="58">
                  <c:v>2</c:v>
                </c:pt>
                <c:pt idx="59">
                  <c:v>2</c:v>
                </c:pt>
                <c:pt idx="60">
                  <c:v>2.7</c:v>
                </c:pt>
                <c:pt idx="61">
                  <c:v>2.7</c:v>
                </c:pt>
                <c:pt idx="62">
                  <c:v>2.8</c:v>
                </c:pt>
                <c:pt idx="63">
                  <c:v>3.5</c:v>
                </c:pt>
                <c:pt idx="64">
                  <c:v>4</c:v>
                </c:pt>
                <c:pt idx="65">
                  <c:v>4.4</c:v>
                </c:pt>
                <c:pt idx="66">
                  <c:v>4.4</c:v>
                </c:pt>
                <c:pt idx="67">
                  <c:v>4.5</c:v>
                </c:pt>
                <c:pt idx="68">
                  <c:v>4.9</c:v>
                </c:pt>
                <c:pt idx="69">
                  <c:v>4.8</c:v>
                </c:pt>
                <c:pt idx="70">
                  <c:v>4.4</c:v>
                </c:pt>
                <c:pt idx="71">
                  <c:v>4.2</c:v>
                </c:pt>
                <c:pt idx="72">
                  <c:v>4</c:v>
                </c:pt>
                <c:pt idx="73">
                  <c:v>4.7</c:v>
                </c:pt>
                <c:pt idx="74">
                  <c:v>5.5</c:v>
                </c:pt>
                <c:pt idx="75">
                  <c:v>6.5</c:v>
                </c:pt>
                <c:pt idx="76">
                  <c:v>7.1</c:v>
                </c:pt>
                <c:pt idx="77">
                  <c:v>8</c:v>
                </c:pt>
                <c:pt idx="78">
                  <c:v>8.4</c:v>
                </c:pt>
                <c:pt idx="79">
                  <c:v>8.5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axId val="12613713"/>
        <c:axId val="46414554"/>
      </c:scatterChart>
      <c:valAx>
        <c:axId val="12613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414554"/>
        <c:crosses val="autoZero"/>
        <c:crossBetween val="midCat"/>
        <c:dispUnits/>
      </c:valAx>
      <c:valAx>
        <c:axId val="4641455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613713"/>
        <c:crossesAt val="-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FME Profile 2113-2126 UT 03/14
Relative Humidity</a:t>
            </a:r>
          </a:p>
        </c:rich>
      </c:tx>
      <c:layout>
        <c:manualLayout>
          <c:xMode val="factor"/>
          <c:yMode val="factor"/>
          <c:x val="0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925"/>
          <c:w val="0.9252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DATA!$O$7:$O$8</c:f>
              <c:strCache>
                <c:ptCount val="1"/>
                <c:pt idx="0">
                  <c:v>RH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DATA!$O$818:$O$897</c:f>
              <c:numCache>
                <c:ptCount val="80"/>
                <c:pt idx="0">
                  <c:v>54.4</c:v>
                </c:pt>
                <c:pt idx="1">
                  <c:v>54.2</c:v>
                </c:pt>
                <c:pt idx="2">
                  <c:v>54.3</c:v>
                </c:pt>
                <c:pt idx="3">
                  <c:v>54.2</c:v>
                </c:pt>
                <c:pt idx="4">
                  <c:v>54.3</c:v>
                </c:pt>
                <c:pt idx="5">
                  <c:v>54.4</c:v>
                </c:pt>
                <c:pt idx="6">
                  <c:v>54.6</c:v>
                </c:pt>
                <c:pt idx="7">
                  <c:v>54.5</c:v>
                </c:pt>
                <c:pt idx="8">
                  <c:v>54.4</c:v>
                </c:pt>
                <c:pt idx="9">
                  <c:v>54.3</c:v>
                </c:pt>
                <c:pt idx="10">
                  <c:v>54.1</c:v>
                </c:pt>
                <c:pt idx="11">
                  <c:v>53.9</c:v>
                </c:pt>
                <c:pt idx="12">
                  <c:v>53.4</c:v>
                </c:pt>
                <c:pt idx="13">
                  <c:v>54</c:v>
                </c:pt>
                <c:pt idx="14">
                  <c:v>54.7</c:v>
                </c:pt>
                <c:pt idx="15">
                  <c:v>55</c:v>
                </c:pt>
                <c:pt idx="16">
                  <c:v>55.1</c:v>
                </c:pt>
                <c:pt idx="17">
                  <c:v>55.1</c:v>
                </c:pt>
                <c:pt idx="18">
                  <c:v>55</c:v>
                </c:pt>
                <c:pt idx="19">
                  <c:v>54.8</c:v>
                </c:pt>
                <c:pt idx="20">
                  <c:v>54.3</c:v>
                </c:pt>
                <c:pt idx="21">
                  <c:v>53.8</c:v>
                </c:pt>
                <c:pt idx="22">
                  <c:v>53.4</c:v>
                </c:pt>
                <c:pt idx="23">
                  <c:v>53</c:v>
                </c:pt>
                <c:pt idx="24">
                  <c:v>52.8</c:v>
                </c:pt>
                <c:pt idx="25">
                  <c:v>52.8</c:v>
                </c:pt>
                <c:pt idx="26">
                  <c:v>52.6</c:v>
                </c:pt>
                <c:pt idx="27">
                  <c:v>52.6</c:v>
                </c:pt>
                <c:pt idx="28">
                  <c:v>52.8</c:v>
                </c:pt>
                <c:pt idx="29">
                  <c:v>52.7</c:v>
                </c:pt>
                <c:pt idx="30">
                  <c:v>52.8</c:v>
                </c:pt>
                <c:pt idx="31">
                  <c:v>52.8</c:v>
                </c:pt>
                <c:pt idx="32">
                  <c:v>52.8</c:v>
                </c:pt>
                <c:pt idx="33">
                  <c:v>52.6</c:v>
                </c:pt>
                <c:pt idx="34">
                  <c:v>48.9</c:v>
                </c:pt>
                <c:pt idx="35">
                  <c:v>43.2</c:v>
                </c:pt>
                <c:pt idx="36">
                  <c:v>38.7</c:v>
                </c:pt>
                <c:pt idx="37">
                  <c:v>38.3</c:v>
                </c:pt>
                <c:pt idx="38">
                  <c:v>38</c:v>
                </c:pt>
                <c:pt idx="39">
                  <c:v>34.8</c:v>
                </c:pt>
                <c:pt idx="40">
                  <c:v>31.8</c:v>
                </c:pt>
                <c:pt idx="41">
                  <c:v>32.3</c:v>
                </c:pt>
                <c:pt idx="42">
                  <c:v>35.2</c:v>
                </c:pt>
                <c:pt idx="43">
                  <c:v>36.9</c:v>
                </c:pt>
                <c:pt idx="44">
                  <c:v>34.2</c:v>
                </c:pt>
                <c:pt idx="45">
                  <c:v>34.5</c:v>
                </c:pt>
                <c:pt idx="46">
                  <c:v>37.4</c:v>
                </c:pt>
                <c:pt idx="47">
                  <c:v>40.1</c:v>
                </c:pt>
                <c:pt idx="48">
                  <c:v>41.3</c:v>
                </c:pt>
                <c:pt idx="49">
                  <c:v>42</c:v>
                </c:pt>
                <c:pt idx="50">
                  <c:v>43</c:v>
                </c:pt>
                <c:pt idx="51">
                  <c:v>43</c:v>
                </c:pt>
                <c:pt idx="52">
                  <c:v>42.6</c:v>
                </c:pt>
                <c:pt idx="53">
                  <c:v>42.7</c:v>
                </c:pt>
                <c:pt idx="54">
                  <c:v>43.1</c:v>
                </c:pt>
                <c:pt idx="55">
                  <c:v>43.3</c:v>
                </c:pt>
                <c:pt idx="56">
                  <c:v>43.3</c:v>
                </c:pt>
                <c:pt idx="57">
                  <c:v>43.1</c:v>
                </c:pt>
                <c:pt idx="58">
                  <c:v>43.1</c:v>
                </c:pt>
                <c:pt idx="59">
                  <c:v>43.2</c:v>
                </c:pt>
                <c:pt idx="60">
                  <c:v>43.1</c:v>
                </c:pt>
                <c:pt idx="61">
                  <c:v>43</c:v>
                </c:pt>
                <c:pt idx="62">
                  <c:v>43</c:v>
                </c:pt>
                <c:pt idx="63">
                  <c:v>42.9</c:v>
                </c:pt>
                <c:pt idx="64">
                  <c:v>42.7</c:v>
                </c:pt>
                <c:pt idx="65">
                  <c:v>42.2</c:v>
                </c:pt>
                <c:pt idx="66">
                  <c:v>41.7</c:v>
                </c:pt>
                <c:pt idx="67">
                  <c:v>41.4</c:v>
                </c:pt>
                <c:pt idx="68">
                  <c:v>41.3</c:v>
                </c:pt>
                <c:pt idx="69">
                  <c:v>41.2</c:v>
                </c:pt>
                <c:pt idx="70">
                  <c:v>41.3</c:v>
                </c:pt>
                <c:pt idx="71">
                  <c:v>41.5</c:v>
                </c:pt>
                <c:pt idx="72">
                  <c:v>41.7</c:v>
                </c:pt>
                <c:pt idx="73">
                  <c:v>41.8</c:v>
                </c:pt>
                <c:pt idx="74">
                  <c:v>41.2</c:v>
                </c:pt>
                <c:pt idx="75">
                  <c:v>40.4</c:v>
                </c:pt>
                <c:pt idx="76">
                  <c:v>39.2</c:v>
                </c:pt>
                <c:pt idx="77">
                  <c:v>38.3</c:v>
                </c:pt>
                <c:pt idx="78">
                  <c:v>37.4</c:v>
                </c:pt>
                <c:pt idx="79">
                  <c:v>37.3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axId val="15077803"/>
        <c:axId val="1482500"/>
      </c:scatterChart>
      <c:valAx>
        <c:axId val="15077803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82500"/>
        <c:crosses val="autoZero"/>
        <c:crossBetween val="midCat"/>
        <c:dispUnits/>
      </c:valAx>
      <c:valAx>
        <c:axId val="148250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0778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RF-04 03/14
Track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3"/>
          <c:w val="0.94475"/>
          <c:h val="0.80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DATA!$G$7:$G$8</c:f>
              <c:strCache>
                <c:ptCount val="1"/>
                <c:pt idx="0">
                  <c:v>Lon deg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DATA!$G$9:$G$967</c:f>
              <c:numCache>
                <c:ptCount val="959"/>
                <c:pt idx="0">
                  <c:v>-78.76399454</c:v>
                </c:pt>
                <c:pt idx="1">
                  <c:v>-78.7634178</c:v>
                </c:pt>
                <c:pt idx="2">
                  <c:v>-78.76326544</c:v>
                </c:pt>
                <c:pt idx="3">
                  <c:v>-78.76310953</c:v>
                </c:pt>
                <c:pt idx="4">
                  <c:v>-78.76277203</c:v>
                </c:pt>
                <c:pt idx="5">
                  <c:v>-78.76232712</c:v>
                </c:pt>
                <c:pt idx="6">
                  <c:v>-78.76185447</c:v>
                </c:pt>
                <c:pt idx="7">
                  <c:v>-78.76131739</c:v>
                </c:pt>
                <c:pt idx="8">
                  <c:v>-78.76062779</c:v>
                </c:pt>
                <c:pt idx="9">
                  <c:v>-78.75979699</c:v>
                </c:pt>
                <c:pt idx="10">
                  <c:v>-78.75896536</c:v>
                </c:pt>
                <c:pt idx="11">
                  <c:v>-78.75806542</c:v>
                </c:pt>
                <c:pt idx="12">
                  <c:v>-78.75710777</c:v>
                </c:pt>
                <c:pt idx="13">
                  <c:v>-78.75621145</c:v>
                </c:pt>
                <c:pt idx="14">
                  <c:v>-78.75558873</c:v>
                </c:pt>
                <c:pt idx="15">
                  <c:v>-78.75501751</c:v>
                </c:pt>
                <c:pt idx="16">
                  <c:v>-78.75467099</c:v>
                </c:pt>
                <c:pt idx="17">
                  <c:v>-78.75430181</c:v>
                </c:pt>
                <c:pt idx="18">
                  <c:v>-78.75422733</c:v>
                </c:pt>
                <c:pt idx="19">
                  <c:v>-78.75423416</c:v>
                </c:pt>
                <c:pt idx="20">
                  <c:v>-78.7542409</c:v>
                </c:pt>
                <c:pt idx="21">
                  <c:v>-78.75424562</c:v>
                </c:pt>
                <c:pt idx="22">
                  <c:v>-78.7542444</c:v>
                </c:pt>
                <c:pt idx="23">
                  <c:v>-78.75423267</c:v>
                </c:pt>
                <c:pt idx="24">
                  <c:v>-78.75422979</c:v>
                </c:pt>
                <c:pt idx="25">
                  <c:v>-78.75422103</c:v>
                </c:pt>
                <c:pt idx="26">
                  <c:v>-78.75426492</c:v>
                </c:pt>
                <c:pt idx="27">
                  <c:v>-78.75426483</c:v>
                </c:pt>
                <c:pt idx="28">
                  <c:v>-78.75426218</c:v>
                </c:pt>
                <c:pt idx="29">
                  <c:v>-78.75423492</c:v>
                </c:pt>
                <c:pt idx="30">
                  <c:v>-78.75420372</c:v>
                </c:pt>
                <c:pt idx="31">
                  <c:v>-78.75420801</c:v>
                </c:pt>
                <c:pt idx="32">
                  <c:v>-78.75419732</c:v>
                </c:pt>
                <c:pt idx="33">
                  <c:v>-78.75419944</c:v>
                </c:pt>
                <c:pt idx="34">
                  <c:v>-78.75418324</c:v>
                </c:pt>
                <c:pt idx="35">
                  <c:v>-78.75417051</c:v>
                </c:pt>
                <c:pt idx="36">
                  <c:v>-78.75416446</c:v>
                </c:pt>
                <c:pt idx="37">
                  <c:v>-78.75416674</c:v>
                </c:pt>
                <c:pt idx="38">
                  <c:v>-78.75417333</c:v>
                </c:pt>
                <c:pt idx="39">
                  <c:v>-78.75418164</c:v>
                </c:pt>
                <c:pt idx="40">
                  <c:v>-78.75419511</c:v>
                </c:pt>
                <c:pt idx="41">
                  <c:v>-78.75416244</c:v>
                </c:pt>
                <c:pt idx="42">
                  <c:v>-78.75392711</c:v>
                </c:pt>
                <c:pt idx="43">
                  <c:v>-78.7537339</c:v>
                </c:pt>
                <c:pt idx="44">
                  <c:v>-78.75428925</c:v>
                </c:pt>
                <c:pt idx="45">
                  <c:v>-78.7561703</c:v>
                </c:pt>
                <c:pt idx="46">
                  <c:v>-78.75933466</c:v>
                </c:pt>
                <c:pt idx="47">
                  <c:v>-78.7629947</c:v>
                </c:pt>
                <c:pt idx="48">
                  <c:v>-78.76660132</c:v>
                </c:pt>
                <c:pt idx="49">
                  <c:v>-78.77038893</c:v>
                </c:pt>
                <c:pt idx="50">
                  <c:v>-78.77359073</c:v>
                </c:pt>
                <c:pt idx="51">
                  <c:v>-78.77445613</c:v>
                </c:pt>
                <c:pt idx="52">
                  <c:v>-78.77252983</c:v>
                </c:pt>
                <c:pt idx="53">
                  <c:v>-78.76820596</c:v>
                </c:pt>
                <c:pt idx="54">
                  <c:v>-78.76250885</c:v>
                </c:pt>
                <c:pt idx="55">
                  <c:v>-78.75647842</c:v>
                </c:pt>
                <c:pt idx="56">
                  <c:v>-78.75057417</c:v>
                </c:pt>
                <c:pt idx="57">
                  <c:v>-78.74449391</c:v>
                </c:pt>
                <c:pt idx="58">
                  <c:v>-78.73852397</c:v>
                </c:pt>
                <c:pt idx="59">
                  <c:v>-78.73260085</c:v>
                </c:pt>
                <c:pt idx="60">
                  <c:v>-78.72663867</c:v>
                </c:pt>
                <c:pt idx="61">
                  <c:v>-78.72062925</c:v>
                </c:pt>
                <c:pt idx="62">
                  <c:v>-78.71462947</c:v>
                </c:pt>
                <c:pt idx="63">
                  <c:v>-78.70851765</c:v>
                </c:pt>
                <c:pt idx="64">
                  <c:v>-78.70234942</c:v>
                </c:pt>
                <c:pt idx="65">
                  <c:v>-78.69617688</c:v>
                </c:pt>
                <c:pt idx="66">
                  <c:v>-78.69003527</c:v>
                </c:pt>
                <c:pt idx="67">
                  <c:v>-78.68365095</c:v>
                </c:pt>
                <c:pt idx="68">
                  <c:v>-78.67725788</c:v>
                </c:pt>
                <c:pt idx="69">
                  <c:v>-78.6708306</c:v>
                </c:pt>
                <c:pt idx="70">
                  <c:v>-78.66456801</c:v>
                </c:pt>
                <c:pt idx="71">
                  <c:v>-78.65792811</c:v>
                </c:pt>
                <c:pt idx="72">
                  <c:v>-78.65083338</c:v>
                </c:pt>
                <c:pt idx="73">
                  <c:v>-78.64335379</c:v>
                </c:pt>
                <c:pt idx="74">
                  <c:v>-78.63578796</c:v>
                </c:pt>
                <c:pt idx="75">
                  <c:v>-78.62810891</c:v>
                </c:pt>
                <c:pt idx="76">
                  <c:v>-78.62043419</c:v>
                </c:pt>
                <c:pt idx="77">
                  <c:v>-78.61287441</c:v>
                </c:pt>
                <c:pt idx="78">
                  <c:v>-78.60530397</c:v>
                </c:pt>
                <c:pt idx="79">
                  <c:v>-78.59756194</c:v>
                </c:pt>
                <c:pt idx="80">
                  <c:v>-78.58968689</c:v>
                </c:pt>
                <c:pt idx="81">
                  <c:v>-78.58164667</c:v>
                </c:pt>
                <c:pt idx="82">
                  <c:v>-78.57355152</c:v>
                </c:pt>
                <c:pt idx="83">
                  <c:v>-78.56542318</c:v>
                </c:pt>
                <c:pt idx="84">
                  <c:v>-78.55737094</c:v>
                </c:pt>
                <c:pt idx="85">
                  <c:v>-78.54941642</c:v>
                </c:pt>
                <c:pt idx="86">
                  <c:v>-78.5415286</c:v>
                </c:pt>
                <c:pt idx="87">
                  <c:v>-78.53369367</c:v>
                </c:pt>
                <c:pt idx="88">
                  <c:v>-78.52581468</c:v>
                </c:pt>
                <c:pt idx="89">
                  <c:v>-78.51764964</c:v>
                </c:pt>
                <c:pt idx="90">
                  <c:v>-78.50938652</c:v>
                </c:pt>
                <c:pt idx="91">
                  <c:v>-78.50123801</c:v>
                </c:pt>
                <c:pt idx="92">
                  <c:v>-78.49305743</c:v>
                </c:pt>
                <c:pt idx="93">
                  <c:v>-78.48476212</c:v>
                </c:pt>
                <c:pt idx="94">
                  <c:v>-78.4762246</c:v>
                </c:pt>
                <c:pt idx="95">
                  <c:v>-78.46766532</c:v>
                </c:pt>
                <c:pt idx="96">
                  <c:v>-78.45909663</c:v>
                </c:pt>
                <c:pt idx="97">
                  <c:v>-78.45066067</c:v>
                </c:pt>
                <c:pt idx="98">
                  <c:v>-78.44231195</c:v>
                </c:pt>
                <c:pt idx="99">
                  <c:v>-78.43399424</c:v>
                </c:pt>
                <c:pt idx="100">
                  <c:v>-78.4256703</c:v>
                </c:pt>
                <c:pt idx="101">
                  <c:v>-78.41742302</c:v>
                </c:pt>
                <c:pt idx="102">
                  <c:v>-78.40914544</c:v>
                </c:pt>
                <c:pt idx="103">
                  <c:v>-78.40085284</c:v>
                </c:pt>
                <c:pt idx="104">
                  <c:v>-78.39241713</c:v>
                </c:pt>
                <c:pt idx="105">
                  <c:v>-78.38393269</c:v>
                </c:pt>
                <c:pt idx="106">
                  <c:v>-78.37542794</c:v>
                </c:pt>
                <c:pt idx="107">
                  <c:v>-78.36701281</c:v>
                </c:pt>
                <c:pt idx="108">
                  <c:v>-78.35845341</c:v>
                </c:pt>
                <c:pt idx="109">
                  <c:v>-78.34991662</c:v>
                </c:pt>
                <c:pt idx="110">
                  <c:v>-78.34124317</c:v>
                </c:pt>
                <c:pt idx="111">
                  <c:v>-78.33245666</c:v>
                </c:pt>
                <c:pt idx="112">
                  <c:v>-78.3237311</c:v>
                </c:pt>
                <c:pt idx="113">
                  <c:v>-78.31488755</c:v>
                </c:pt>
                <c:pt idx="114">
                  <c:v>-78.30634359</c:v>
                </c:pt>
                <c:pt idx="115">
                  <c:v>-78.29767657</c:v>
                </c:pt>
                <c:pt idx="116">
                  <c:v>-78.28923786</c:v>
                </c:pt>
                <c:pt idx="117">
                  <c:v>-78.28066196</c:v>
                </c:pt>
                <c:pt idx="118">
                  <c:v>-78.27197401</c:v>
                </c:pt>
                <c:pt idx="119">
                  <c:v>-78.26321148</c:v>
                </c:pt>
                <c:pt idx="120">
                  <c:v>-78.25448163</c:v>
                </c:pt>
                <c:pt idx="121">
                  <c:v>-78.24565747</c:v>
                </c:pt>
                <c:pt idx="122">
                  <c:v>-78.23677918</c:v>
                </c:pt>
                <c:pt idx="123">
                  <c:v>-78.22791103</c:v>
                </c:pt>
                <c:pt idx="124">
                  <c:v>-78.2193894</c:v>
                </c:pt>
                <c:pt idx="125">
                  <c:v>-78.21080929</c:v>
                </c:pt>
                <c:pt idx="126">
                  <c:v>-78.20219733</c:v>
                </c:pt>
                <c:pt idx="127">
                  <c:v>-78.19341863</c:v>
                </c:pt>
                <c:pt idx="128">
                  <c:v>-78.18467991</c:v>
                </c:pt>
                <c:pt idx="129">
                  <c:v>-78.17601536</c:v>
                </c:pt>
                <c:pt idx="130">
                  <c:v>-78.16744816</c:v>
                </c:pt>
                <c:pt idx="131">
                  <c:v>-78.15881906</c:v>
                </c:pt>
                <c:pt idx="132">
                  <c:v>-78.15003413</c:v>
                </c:pt>
                <c:pt idx="133">
                  <c:v>-78.14122112</c:v>
                </c:pt>
                <c:pt idx="134">
                  <c:v>-78.13242027</c:v>
                </c:pt>
                <c:pt idx="135">
                  <c:v>-78.12370633</c:v>
                </c:pt>
                <c:pt idx="136">
                  <c:v>-78.11505377</c:v>
                </c:pt>
                <c:pt idx="137">
                  <c:v>-78.10626177</c:v>
                </c:pt>
                <c:pt idx="138">
                  <c:v>-78.09748324</c:v>
                </c:pt>
                <c:pt idx="139">
                  <c:v>-78.08899507</c:v>
                </c:pt>
                <c:pt idx="140">
                  <c:v>-78.08053171</c:v>
                </c:pt>
                <c:pt idx="141">
                  <c:v>-78.07190517</c:v>
                </c:pt>
                <c:pt idx="142">
                  <c:v>-78.06305036</c:v>
                </c:pt>
                <c:pt idx="143">
                  <c:v>-78.05419534</c:v>
                </c:pt>
                <c:pt idx="144">
                  <c:v>-78.04525592</c:v>
                </c:pt>
                <c:pt idx="145">
                  <c:v>-78.03635568</c:v>
                </c:pt>
                <c:pt idx="146">
                  <c:v>-78.02750941</c:v>
                </c:pt>
                <c:pt idx="147">
                  <c:v>-78.01876867</c:v>
                </c:pt>
                <c:pt idx="148">
                  <c:v>-78.00998796</c:v>
                </c:pt>
                <c:pt idx="149">
                  <c:v>-78.00129617</c:v>
                </c:pt>
                <c:pt idx="150">
                  <c:v>-77.99256176</c:v>
                </c:pt>
                <c:pt idx="151">
                  <c:v>-77.98382415</c:v>
                </c:pt>
                <c:pt idx="152">
                  <c:v>-77.97508488</c:v>
                </c:pt>
                <c:pt idx="153">
                  <c:v>-77.96640272</c:v>
                </c:pt>
                <c:pt idx="154">
                  <c:v>-77.95774862</c:v>
                </c:pt>
                <c:pt idx="155">
                  <c:v>-77.9491705</c:v>
                </c:pt>
                <c:pt idx="156">
                  <c:v>-77.94057481</c:v>
                </c:pt>
                <c:pt idx="157">
                  <c:v>-77.93208445</c:v>
                </c:pt>
                <c:pt idx="158">
                  <c:v>-77.92387853</c:v>
                </c:pt>
                <c:pt idx="159">
                  <c:v>-77.91566417</c:v>
                </c:pt>
                <c:pt idx="160">
                  <c:v>-77.90752309</c:v>
                </c:pt>
                <c:pt idx="161">
                  <c:v>-77.89950167</c:v>
                </c:pt>
                <c:pt idx="162">
                  <c:v>-77.89149032</c:v>
                </c:pt>
                <c:pt idx="163">
                  <c:v>-77.8835733</c:v>
                </c:pt>
                <c:pt idx="164">
                  <c:v>-77.87554056</c:v>
                </c:pt>
                <c:pt idx="165">
                  <c:v>-77.86741085</c:v>
                </c:pt>
                <c:pt idx="166">
                  <c:v>-77.85935882</c:v>
                </c:pt>
                <c:pt idx="167">
                  <c:v>-77.85124676</c:v>
                </c:pt>
                <c:pt idx="168">
                  <c:v>-77.84314363</c:v>
                </c:pt>
                <c:pt idx="169">
                  <c:v>-77.83501781</c:v>
                </c:pt>
                <c:pt idx="170">
                  <c:v>-77.82686789</c:v>
                </c:pt>
                <c:pt idx="171">
                  <c:v>-77.81854134</c:v>
                </c:pt>
                <c:pt idx="172">
                  <c:v>-77.81020785</c:v>
                </c:pt>
                <c:pt idx="173">
                  <c:v>-77.80169495</c:v>
                </c:pt>
                <c:pt idx="174">
                  <c:v>-77.79321435</c:v>
                </c:pt>
                <c:pt idx="175">
                  <c:v>-77.78458863</c:v>
                </c:pt>
                <c:pt idx="176">
                  <c:v>-77.77590939</c:v>
                </c:pt>
                <c:pt idx="177">
                  <c:v>-77.76718815</c:v>
                </c:pt>
                <c:pt idx="178">
                  <c:v>-77.75844845</c:v>
                </c:pt>
                <c:pt idx="179">
                  <c:v>-77.74969389</c:v>
                </c:pt>
                <c:pt idx="180">
                  <c:v>-77.74091802</c:v>
                </c:pt>
                <c:pt idx="181">
                  <c:v>-77.73232392</c:v>
                </c:pt>
                <c:pt idx="182">
                  <c:v>-77.72376758</c:v>
                </c:pt>
                <c:pt idx="183">
                  <c:v>-77.71514551</c:v>
                </c:pt>
                <c:pt idx="184">
                  <c:v>-77.70655976</c:v>
                </c:pt>
                <c:pt idx="185">
                  <c:v>-77.69790514</c:v>
                </c:pt>
                <c:pt idx="186">
                  <c:v>-77.68922627</c:v>
                </c:pt>
                <c:pt idx="187">
                  <c:v>-77.68014507</c:v>
                </c:pt>
                <c:pt idx="188">
                  <c:v>-77.67104543</c:v>
                </c:pt>
                <c:pt idx="189">
                  <c:v>-77.66210468</c:v>
                </c:pt>
                <c:pt idx="190">
                  <c:v>-77.65310311</c:v>
                </c:pt>
                <c:pt idx="191">
                  <c:v>-77.64414102</c:v>
                </c:pt>
                <c:pt idx="192">
                  <c:v>-77.6352786</c:v>
                </c:pt>
                <c:pt idx="193">
                  <c:v>-77.62638047</c:v>
                </c:pt>
                <c:pt idx="194">
                  <c:v>-77.61727873</c:v>
                </c:pt>
                <c:pt idx="195">
                  <c:v>-77.60797118</c:v>
                </c:pt>
                <c:pt idx="196">
                  <c:v>-77.59882671</c:v>
                </c:pt>
                <c:pt idx="197">
                  <c:v>-77.58990509</c:v>
                </c:pt>
                <c:pt idx="198">
                  <c:v>-77.58102181</c:v>
                </c:pt>
                <c:pt idx="199">
                  <c:v>-77.57215019</c:v>
                </c:pt>
                <c:pt idx="200">
                  <c:v>-77.56325945</c:v>
                </c:pt>
                <c:pt idx="201">
                  <c:v>-77.55442783</c:v>
                </c:pt>
                <c:pt idx="202">
                  <c:v>-77.54550464</c:v>
                </c:pt>
                <c:pt idx="203">
                  <c:v>-77.53658767</c:v>
                </c:pt>
                <c:pt idx="204">
                  <c:v>-77.52782864</c:v>
                </c:pt>
                <c:pt idx="205">
                  <c:v>-77.51911909</c:v>
                </c:pt>
                <c:pt idx="206">
                  <c:v>-77.51031159</c:v>
                </c:pt>
                <c:pt idx="207">
                  <c:v>-77.50159353</c:v>
                </c:pt>
                <c:pt idx="208">
                  <c:v>-77.49282131</c:v>
                </c:pt>
                <c:pt idx="209">
                  <c:v>-77.48398868</c:v>
                </c:pt>
                <c:pt idx="210">
                  <c:v>-77.47495889</c:v>
                </c:pt>
                <c:pt idx="211">
                  <c:v>-77.46590951</c:v>
                </c:pt>
                <c:pt idx="212">
                  <c:v>-77.45694891</c:v>
                </c:pt>
                <c:pt idx="213">
                  <c:v>-77.44807869</c:v>
                </c:pt>
                <c:pt idx="214">
                  <c:v>-77.43902706</c:v>
                </c:pt>
                <c:pt idx="215">
                  <c:v>-77.43000591</c:v>
                </c:pt>
                <c:pt idx="216">
                  <c:v>-77.42104703</c:v>
                </c:pt>
                <c:pt idx="217">
                  <c:v>-77.4123025</c:v>
                </c:pt>
                <c:pt idx="218">
                  <c:v>-77.40349637</c:v>
                </c:pt>
                <c:pt idx="219">
                  <c:v>-77.3946263</c:v>
                </c:pt>
                <c:pt idx="220">
                  <c:v>-77.38579078</c:v>
                </c:pt>
                <c:pt idx="221">
                  <c:v>-77.3769534</c:v>
                </c:pt>
                <c:pt idx="222">
                  <c:v>-77.36818008</c:v>
                </c:pt>
                <c:pt idx="223">
                  <c:v>-77.35960912</c:v>
                </c:pt>
                <c:pt idx="224">
                  <c:v>-77.35159107</c:v>
                </c:pt>
                <c:pt idx="225">
                  <c:v>-77.34390352</c:v>
                </c:pt>
                <c:pt idx="226">
                  <c:v>-77.33633903</c:v>
                </c:pt>
                <c:pt idx="227">
                  <c:v>-77.32867887</c:v>
                </c:pt>
                <c:pt idx="228">
                  <c:v>-77.32092135</c:v>
                </c:pt>
                <c:pt idx="229">
                  <c:v>-77.31304343</c:v>
                </c:pt>
                <c:pt idx="230">
                  <c:v>-77.30533919</c:v>
                </c:pt>
                <c:pt idx="231">
                  <c:v>-77.29797348</c:v>
                </c:pt>
                <c:pt idx="232">
                  <c:v>-77.29068593</c:v>
                </c:pt>
                <c:pt idx="233">
                  <c:v>-77.2834945</c:v>
                </c:pt>
                <c:pt idx="234">
                  <c:v>-77.27658161</c:v>
                </c:pt>
                <c:pt idx="235">
                  <c:v>-77.26984731</c:v>
                </c:pt>
                <c:pt idx="236">
                  <c:v>-77.26326201</c:v>
                </c:pt>
                <c:pt idx="237">
                  <c:v>-77.25674241</c:v>
                </c:pt>
                <c:pt idx="238">
                  <c:v>-77.25042068</c:v>
                </c:pt>
                <c:pt idx="239">
                  <c:v>-77.24413023</c:v>
                </c:pt>
                <c:pt idx="240">
                  <c:v>-77.23780313</c:v>
                </c:pt>
                <c:pt idx="241">
                  <c:v>-77.23145442</c:v>
                </c:pt>
                <c:pt idx="242">
                  <c:v>-77.22505844</c:v>
                </c:pt>
                <c:pt idx="243">
                  <c:v>-77.21858511</c:v>
                </c:pt>
                <c:pt idx="244">
                  <c:v>-77.21225203</c:v>
                </c:pt>
                <c:pt idx="245">
                  <c:v>-77.20603094</c:v>
                </c:pt>
                <c:pt idx="246">
                  <c:v>-77.19996931</c:v>
                </c:pt>
                <c:pt idx="247">
                  <c:v>-77.19411072</c:v>
                </c:pt>
                <c:pt idx="248">
                  <c:v>-77.18795015</c:v>
                </c:pt>
                <c:pt idx="249">
                  <c:v>-77.18128661</c:v>
                </c:pt>
                <c:pt idx="250">
                  <c:v>-77.17446825</c:v>
                </c:pt>
                <c:pt idx="251">
                  <c:v>-77.1677974</c:v>
                </c:pt>
                <c:pt idx="252">
                  <c:v>-77.16105095</c:v>
                </c:pt>
                <c:pt idx="253">
                  <c:v>-77.15414751</c:v>
                </c:pt>
                <c:pt idx="254">
                  <c:v>-77.14703869</c:v>
                </c:pt>
                <c:pt idx="255">
                  <c:v>-77.1397211</c:v>
                </c:pt>
                <c:pt idx="256">
                  <c:v>-77.13237774</c:v>
                </c:pt>
                <c:pt idx="257">
                  <c:v>-77.12498608</c:v>
                </c:pt>
                <c:pt idx="258">
                  <c:v>-77.11740868</c:v>
                </c:pt>
                <c:pt idx="259">
                  <c:v>-77.10975946</c:v>
                </c:pt>
                <c:pt idx="260">
                  <c:v>-77.10184947</c:v>
                </c:pt>
                <c:pt idx="261">
                  <c:v>-77.09357353</c:v>
                </c:pt>
                <c:pt idx="262">
                  <c:v>-77.08494275</c:v>
                </c:pt>
                <c:pt idx="263">
                  <c:v>-77.07629383</c:v>
                </c:pt>
                <c:pt idx="264">
                  <c:v>-77.06752044</c:v>
                </c:pt>
                <c:pt idx="265">
                  <c:v>-77.05845052</c:v>
                </c:pt>
                <c:pt idx="266">
                  <c:v>-77.04908533</c:v>
                </c:pt>
                <c:pt idx="267">
                  <c:v>-77.03979402</c:v>
                </c:pt>
                <c:pt idx="268">
                  <c:v>-77.03034354</c:v>
                </c:pt>
                <c:pt idx="269">
                  <c:v>-77.02102142</c:v>
                </c:pt>
                <c:pt idx="270">
                  <c:v>-77.01210543</c:v>
                </c:pt>
                <c:pt idx="271">
                  <c:v>-77.0035505</c:v>
                </c:pt>
                <c:pt idx="272">
                  <c:v>-76.99527506</c:v>
                </c:pt>
                <c:pt idx="273">
                  <c:v>-76.98736324</c:v>
                </c:pt>
                <c:pt idx="274">
                  <c:v>-76.97970418</c:v>
                </c:pt>
                <c:pt idx="275">
                  <c:v>-76.97203059</c:v>
                </c:pt>
                <c:pt idx="276">
                  <c:v>-76.96416149</c:v>
                </c:pt>
                <c:pt idx="277">
                  <c:v>-76.95585027</c:v>
                </c:pt>
                <c:pt idx="278">
                  <c:v>-76.94748822</c:v>
                </c:pt>
                <c:pt idx="279">
                  <c:v>-76.93872761</c:v>
                </c:pt>
                <c:pt idx="280">
                  <c:v>-76.92988655</c:v>
                </c:pt>
                <c:pt idx="281">
                  <c:v>-76.92117414</c:v>
                </c:pt>
                <c:pt idx="282">
                  <c:v>-76.91266605</c:v>
                </c:pt>
                <c:pt idx="283">
                  <c:v>-76.90412007</c:v>
                </c:pt>
                <c:pt idx="284">
                  <c:v>-76.89567908</c:v>
                </c:pt>
                <c:pt idx="285">
                  <c:v>-76.88719327</c:v>
                </c:pt>
                <c:pt idx="286">
                  <c:v>-76.87828771</c:v>
                </c:pt>
                <c:pt idx="287">
                  <c:v>-76.86893311</c:v>
                </c:pt>
                <c:pt idx="288">
                  <c:v>-76.85948235</c:v>
                </c:pt>
                <c:pt idx="289">
                  <c:v>-76.85004754</c:v>
                </c:pt>
                <c:pt idx="290">
                  <c:v>-76.84063932</c:v>
                </c:pt>
                <c:pt idx="291">
                  <c:v>-76.83103107</c:v>
                </c:pt>
                <c:pt idx="292">
                  <c:v>-76.82158038</c:v>
                </c:pt>
                <c:pt idx="293">
                  <c:v>-76.81246786</c:v>
                </c:pt>
                <c:pt idx="294">
                  <c:v>-76.80359889</c:v>
                </c:pt>
                <c:pt idx="295">
                  <c:v>-76.79485324</c:v>
                </c:pt>
                <c:pt idx="296">
                  <c:v>-76.78607387</c:v>
                </c:pt>
                <c:pt idx="297">
                  <c:v>-76.77698284</c:v>
                </c:pt>
                <c:pt idx="298">
                  <c:v>-76.76759332</c:v>
                </c:pt>
                <c:pt idx="299">
                  <c:v>-76.75786228</c:v>
                </c:pt>
                <c:pt idx="300">
                  <c:v>-76.74811971</c:v>
                </c:pt>
                <c:pt idx="301">
                  <c:v>-76.73860074</c:v>
                </c:pt>
                <c:pt idx="302">
                  <c:v>-76.72912244</c:v>
                </c:pt>
                <c:pt idx="303">
                  <c:v>-76.7195896</c:v>
                </c:pt>
                <c:pt idx="304">
                  <c:v>-76.71039883</c:v>
                </c:pt>
                <c:pt idx="305">
                  <c:v>-76.70150405</c:v>
                </c:pt>
                <c:pt idx="306">
                  <c:v>-76.69256827</c:v>
                </c:pt>
                <c:pt idx="307">
                  <c:v>-76.68359814</c:v>
                </c:pt>
                <c:pt idx="308">
                  <c:v>-76.6745738</c:v>
                </c:pt>
                <c:pt idx="309">
                  <c:v>-76.66560145</c:v>
                </c:pt>
                <c:pt idx="310">
                  <c:v>-76.65643259</c:v>
                </c:pt>
                <c:pt idx="311">
                  <c:v>-76.64721717</c:v>
                </c:pt>
                <c:pt idx="312">
                  <c:v>-76.63773638</c:v>
                </c:pt>
                <c:pt idx="313">
                  <c:v>-76.62816462</c:v>
                </c:pt>
                <c:pt idx="314">
                  <c:v>-76.61848723</c:v>
                </c:pt>
                <c:pt idx="315">
                  <c:v>-76.60874798</c:v>
                </c:pt>
                <c:pt idx="316">
                  <c:v>-76.59896531</c:v>
                </c:pt>
                <c:pt idx="317">
                  <c:v>-76.58940983</c:v>
                </c:pt>
                <c:pt idx="318">
                  <c:v>-76.57981831</c:v>
                </c:pt>
                <c:pt idx="319">
                  <c:v>-76.57012119</c:v>
                </c:pt>
                <c:pt idx="320">
                  <c:v>-76.56038088</c:v>
                </c:pt>
                <c:pt idx="321">
                  <c:v>-76.55082074</c:v>
                </c:pt>
                <c:pt idx="322">
                  <c:v>-76.54112856</c:v>
                </c:pt>
                <c:pt idx="323">
                  <c:v>-76.53135318</c:v>
                </c:pt>
                <c:pt idx="324">
                  <c:v>-76.52159921</c:v>
                </c:pt>
                <c:pt idx="325">
                  <c:v>-76.51170546</c:v>
                </c:pt>
                <c:pt idx="326">
                  <c:v>-76.50178325</c:v>
                </c:pt>
                <c:pt idx="327">
                  <c:v>-76.49183685</c:v>
                </c:pt>
                <c:pt idx="328">
                  <c:v>-76.48189528</c:v>
                </c:pt>
                <c:pt idx="329">
                  <c:v>-76.4721837</c:v>
                </c:pt>
                <c:pt idx="330">
                  <c:v>-76.4624785</c:v>
                </c:pt>
                <c:pt idx="331">
                  <c:v>-76.45276173</c:v>
                </c:pt>
                <c:pt idx="332">
                  <c:v>-76.44309369</c:v>
                </c:pt>
                <c:pt idx="333">
                  <c:v>-76.43333912</c:v>
                </c:pt>
                <c:pt idx="334">
                  <c:v>-76.42353342</c:v>
                </c:pt>
                <c:pt idx="335">
                  <c:v>-76.41349243</c:v>
                </c:pt>
                <c:pt idx="336">
                  <c:v>-76.40356513</c:v>
                </c:pt>
                <c:pt idx="337">
                  <c:v>-76.39365028</c:v>
                </c:pt>
                <c:pt idx="338">
                  <c:v>-76.38357934</c:v>
                </c:pt>
                <c:pt idx="339">
                  <c:v>-76.37346332</c:v>
                </c:pt>
                <c:pt idx="340">
                  <c:v>-76.36346124</c:v>
                </c:pt>
                <c:pt idx="341">
                  <c:v>-76.35334214</c:v>
                </c:pt>
                <c:pt idx="342">
                  <c:v>-76.34317126</c:v>
                </c:pt>
                <c:pt idx="343">
                  <c:v>-76.33302019</c:v>
                </c:pt>
                <c:pt idx="344">
                  <c:v>-76.32298933</c:v>
                </c:pt>
                <c:pt idx="345">
                  <c:v>-76.3129086</c:v>
                </c:pt>
                <c:pt idx="346">
                  <c:v>-76.3027813</c:v>
                </c:pt>
                <c:pt idx="347">
                  <c:v>-76.29260563</c:v>
                </c:pt>
                <c:pt idx="348">
                  <c:v>-76.28250847</c:v>
                </c:pt>
                <c:pt idx="349">
                  <c:v>-76.27242718</c:v>
                </c:pt>
                <c:pt idx="350">
                  <c:v>-76.26242869</c:v>
                </c:pt>
                <c:pt idx="351">
                  <c:v>-76.25251099</c:v>
                </c:pt>
                <c:pt idx="352">
                  <c:v>-76.24283389</c:v>
                </c:pt>
                <c:pt idx="353">
                  <c:v>-76.23329775</c:v>
                </c:pt>
                <c:pt idx="354">
                  <c:v>-76.22379944</c:v>
                </c:pt>
                <c:pt idx="355">
                  <c:v>-76.21482159</c:v>
                </c:pt>
                <c:pt idx="356">
                  <c:v>-76.20600342</c:v>
                </c:pt>
                <c:pt idx="357">
                  <c:v>-76.19741708</c:v>
                </c:pt>
                <c:pt idx="358">
                  <c:v>-76.18935485</c:v>
                </c:pt>
                <c:pt idx="359">
                  <c:v>-76.18334249</c:v>
                </c:pt>
                <c:pt idx="360">
                  <c:v>-76.1804527</c:v>
                </c:pt>
                <c:pt idx="361">
                  <c:v>-76.18317552</c:v>
                </c:pt>
                <c:pt idx="362">
                  <c:v>-76.18991403</c:v>
                </c:pt>
                <c:pt idx="363">
                  <c:v>-76.19834681</c:v>
                </c:pt>
                <c:pt idx="364">
                  <c:v>-76.20616701</c:v>
                </c:pt>
                <c:pt idx="365">
                  <c:v>-76.21198691</c:v>
                </c:pt>
                <c:pt idx="366">
                  <c:v>-76.21696663</c:v>
                </c:pt>
                <c:pt idx="367">
                  <c:v>-76.22049056</c:v>
                </c:pt>
                <c:pt idx="368">
                  <c:v>-76.22148184</c:v>
                </c:pt>
                <c:pt idx="369">
                  <c:v>-76.21978595</c:v>
                </c:pt>
                <c:pt idx="370">
                  <c:v>-76.21531791</c:v>
                </c:pt>
                <c:pt idx="371">
                  <c:v>-76.20812534</c:v>
                </c:pt>
                <c:pt idx="372">
                  <c:v>-76.19915831</c:v>
                </c:pt>
                <c:pt idx="373">
                  <c:v>-76.19095578</c:v>
                </c:pt>
                <c:pt idx="374">
                  <c:v>-76.18554128</c:v>
                </c:pt>
                <c:pt idx="375">
                  <c:v>-76.18448879</c:v>
                </c:pt>
                <c:pt idx="376">
                  <c:v>-76.18962086</c:v>
                </c:pt>
                <c:pt idx="377">
                  <c:v>-76.19728871</c:v>
                </c:pt>
                <c:pt idx="378">
                  <c:v>-76.20625826</c:v>
                </c:pt>
                <c:pt idx="379">
                  <c:v>-76.21293276</c:v>
                </c:pt>
                <c:pt idx="380">
                  <c:v>-76.2162101</c:v>
                </c:pt>
                <c:pt idx="381">
                  <c:v>-76.21493332</c:v>
                </c:pt>
                <c:pt idx="382">
                  <c:v>-76.21000515</c:v>
                </c:pt>
                <c:pt idx="383">
                  <c:v>-76.20213775</c:v>
                </c:pt>
                <c:pt idx="384">
                  <c:v>-76.19289866</c:v>
                </c:pt>
                <c:pt idx="385">
                  <c:v>-76.18443382</c:v>
                </c:pt>
                <c:pt idx="386">
                  <c:v>-76.179003</c:v>
                </c:pt>
                <c:pt idx="387">
                  <c:v>-76.17869033</c:v>
                </c:pt>
                <c:pt idx="388">
                  <c:v>-76.18329141</c:v>
                </c:pt>
                <c:pt idx="389">
                  <c:v>-76.19111445</c:v>
                </c:pt>
                <c:pt idx="390">
                  <c:v>-76.19934202</c:v>
                </c:pt>
                <c:pt idx="391">
                  <c:v>-76.2066654</c:v>
                </c:pt>
                <c:pt idx="392">
                  <c:v>-76.21173666</c:v>
                </c:pt>
                <c:pt idx="393">
                  <c:v>-76.21384238</c:v>
                </c:pt>
                <c:pt idx="394">
                  <c:v>-76.21294142</c:v>
                </c:pt>
                <c:pt idx="395">
                  <c:v>-76.20855237</c:v>
                </c:pt>
                <c:pt idx="396">
                  <c:v>-76.20044235</c:v>
                </c:pt>
                <c:pt idx="397">
                  <c:v>-76.19121772</c:v>
                </c:pt>
                <c:pt idx="398">
                  <c:v>-76.18330787</c:v>
                </c:pt>
                <c:pt idx="399">
                  <c:v>-76.17895882</c:v>
                </c:pt>
                <c:pt idx="400">
                  <c:v>-76.18068081</c:v>
                </c:pt>
                <c:pt idx="401">
                  <c:v>-76.18632876</c:v>
                </c:pt>
                <c:pt idx="402">
                  <c:v>-76.19416419</c:v>
                </c:pt>
                <c:pt idx="403">
                  <c:v>-76.20239517</c:v>
                </c:pt>
                <c:pt idx="404">
                  <c:v>-76.20929935</c:v>
                </c:pt>
                <c:pt idx="405">
                  <c:v>-76.21259418</c:v>
                </c:pt>
                <c:pt idx="406">
                  <c:v>-76.2117906</c:v>
                </c:pt>
                <c:pt idx="407">
                  <c:v>-76.20676983</c:v>
                </c:pt>
                <c:pt idx="408">
                  <c:v>-76.19904394</c:v>
                </c:pt>
                <c:pt idx="409">
                  <c:v>-76.19036226</c:v>
                </c:pt>
                <c:pt idx="410">
                  <c:v>-76.18330693</c:v>
                </c:pt>
                <c:pt idx="411">
                  <c:v>-76.18067833</c:v>
                </c:pt>
                <c:pt idx="412">
                  <c:v>-76.18318245</c:v>
                </c:pt>
                <c:pt idx="413">
                  <c:v>-76.18940528</c:v>
                </c:pt>
                <c:pt idx="414">
                  <c:v>-76.19803766</c:v>
                </c:pt>
                <c:pt idx="415">
                  <c:v>-76.20630123</c:v>
                </c:pt>
                <c:pt idx="416">
                  <c:v>-76.21271375</c:v>
                </c:pt>
                <c:pt idx="417">
                  <c:v>-76.21548101</c:v>
                </c:pt>
                <c:pt idx="418">
                  <c:v>-76.21379874</c:v>
                </c:pt>
                <c:pt idx="419">
                  <c:v>-76.20829756</c:v>
                </c:pt>
                <c:pt idx="420">
                  <c:v>-76.20045169</c:v>
                </c:pt>
                <c:pt idx="421">
                  <c:v>-76.19191915</c:v>
                </c:pt>
                <c:pt idx="422">
                  <c:v>-76.18547995</c:v>
                </c:pt>
                <c:pt idx="423">
                  <c:v>-76.18291828</c:v>
                </c:pt>
                <c:pt idx="424">
                  <c:v>-76.18424639</c:v>
                </c:pt>
                <c:pt idx="425">
                  <c:v>-76.18935901</c:v>
                </c:pt>
                <c:pt idx="426">
                  <c:v>-76.19660617</c:v>
                </c:pt>
                <c:pt idx="427">
                  <c:v>-76.2044675</c:v>
                </c:pt>
                <c:pt idx="428">
                  <c:v>-76.21072196</c:v>
                </c:pt>
                <c:pt idx="429">
                  <c:v>-76.21367224</c:v>
                </c:pt>
                <c:pt idx="430">
                  <c:v>-76.21191756</c:v>
                </c:pt>
                <c:pt idx="431">
                  <c:v>-76.20537932</c:v>
                </c:pt>
                <c:pt idx="432">
                  <c:v>-76.19763154</c:v>
                </c:pt>
                <c:pt idx="433">
                  <c:v>-76.1914415</c:v>
                </c:pt>
                <c:pt idx="434">
                  <c:v>-76.18450687</c:v>
                </c:pt>
                <c:pt idx="435">
                  <c:v>-76.18093981</c:v>
                </c:pt>
                <c:pt idx="436">
                  <c:v>-76.18466124</c:v>
                </c:pt>
                <c:pt idx="437">
                  <c:v>-76.19219858</c:v>
                </c:pt>
                <c:pt idx="438">
                  <c:v>-76.19999415</c:v>
                </c:pt>
                <c:pt idx="439">
                  <c:v>-76.20707253</c:v>
                </c:pt>
                <c:pt idx="440">
                  <c:v>-76.21377568</c:v>
                </c:pt>
                <c:pt idx="441">
                  <c:v>-76.21954498</c:v>
                </c:pt>
                <c:pt idx="442">
                  <c:v>-76.22159692</c:v>
                </c:pt>
                <c:pt idx="443">
                  <c:v>-76.21901803</c:v>
                </c:pt>
                <c:pt idx="444">
                  <c:v>-76.21265708</c:v>
                </c:pt>
                <c:pt idx="445">
                  <c:v>-76.20422898</c:v>
                </c:pt>
                <c:pt idx="446">
                  <c:v>-76.19570291</c:v>
                </c:pt>
                <c:pt idx="447">
                  <c:v>-76.18727384</c:v>
                </c:pt>
                <c:pt idx="448">
                  <c:v>-76.17896373</c:v>
                </c:pt>
                <c:pt idx="449">
                  <c:v>-76.17058136</c:v>
                </c:pt>
                <c:pt idx="450">
                  <c:v>-76.16380106</c:v>
                </c:pt>
                <c:pt idx="451">
                  <c:v>-76.16199851</c:v>
                </c:pt>
                <c:pt idx="452">
                  <c:v>-76.1662453</c:v>
                </c:pt>
                <c:pt idx="453">
                  <c:v>-76.1737731</c:v>
                </c:pt>
                <c:pt idx="454">
                  <c:v>-76.18222457</c:v>
                </c:pt>
                <c:pt idx="455">
                  <c:v>-76.19047356</c:v>
                </c:pt>
                <c:pt idx="456">
                  <c:v>-76.1989048</c:v>
                </c:pt>
                <c:pt idx="457">
                  <c:v>-76.20728173</c:v>
                </c:pt>
                <c:pt idx="458">
                  <c:v>-76.21438237</c:v>
                </c:pt>
                <c:pt idx="459">
                  <c:v>-76.21994315</c:v>
                </c:pt>
                <c:pt idx="460">
                  <c:v>-76.22231776</c:v>
                </c:pt>
                <c:pt idx="461">
                  <c:v>-76.21983873</c:v>
                </c:pt>
                <c:pt idx="462">
                  <c:v>-76.21375288</c:v>
                </c:pt>
                <c:pt idx="463">
                  <c:v>-76.20667165</c:v>
                </c:pt>
                <c:pt idx="464">
                  <c:v>-76.19975069</c:v>
                </c:pt>
                <c:pt idx="465">
                  <c:v>-76.19272373</c:v>
                </c:pt>
                <c:pt idx="466">
                  <c:v>-76.18536478</c:v>
                </c:pt>
                <c:pt idx="467">
                  <c:v>-76.17769673</c:v>
                </c:pt>
                <c:pt idx="468">
                  <c:v>-76.16962634</c:v>
                </c:pt>
                <c:pt idx="469">
                  <c:v>-76.16131323</c:v>
                </c:pt>
                <c:pt idx="470">
                  <c:v>-76.15270125</c:v>
                </c:pt>
                <c:pt idx="471">
                  <c:v>-76.14382321</c:v>
                </c:pt>
                <c:pt idx="472">
                  <c:v>-76.13486459</c:v>
                </c:pt>
                <c:pt idx="473">
                  <c:v>-76.12588628</c:v>
                </c:pt>
                <c:pt idx="474">
                  <c:v>-76.11694704</c:v>
                </c:pt>
                <c:pt idx="475">
                  <c:v>-76.10816692</c:v>
                </c:pt>
                <c:pt idx="476">
                  <c:v>-76.0994387</c:v>
                </c:pt>
                <c:pt idx="477">
                  <c:v>-76.0908061</c:v>
                </c:pt>
                <c:pt idx="478">
                  <c:v>-76.08210453</c:v>
                </c:pt>
                <c:pt idx="479">
                  <c:v>-76.07346488</c:v>
                </c:pt>
                <c:pt idx="480">
                  <c:v>-76.06487698</c:v>
                </c:pt>
                <c:pt idx="481">
                  <c:v>-76.05639929</c:v>
                </c:pt>
                <c:pt idx="482">
                  <c:v>-76.04808271</c:v>
                </c:pt>
                <c:pt idx="483">
                  <c:v>-76.04038386</c:v>
                </c:pt>
                <c:pt idx="484">
                  <c:v>-76.03298244</c:v>
                </c:pt>
                <c:pt idx="485">
                  <c:v>-76.02588526</c:v>
                </c:pt>
                <c:pt idx="486">
                  <c:v>-76.01908138</c:v>
                </c:pt>
                <c:pt idx="487">
                  <c:v>-76.01250827</c:v>
                </c:pt>
                <c:pt idx="488">
                  <c:v>-76.00602517</c:v>
                </c:pt>
                <c:pt idx="489">
                  <c:v>-75.99967613</c:v>
                </c:pt>
                <c:pt idx="490">
                  <c:v>-75.99324202</c:v>
                </c:pt>
                <c:pt idx="491">
                  <c:v>-75.98686499</c:v>
                </c:pt>
                <c:pt idx="492">
                  <c:v>-75.98006686</c:v>
                </c:pt>
                <c:pt idx="493">
                  <c:v>-75.97267084</c:v>
                </c:pt>
                <c:pt idx="494">
                  <c:v>-75.96536005</c:v>
                </c:pt>
                <c:pt idx="495">
                  <c:v>-75.95957491</c:v>
                </c:pt>
                <c:pt idx="496">
                  <c:v>-75.9559201</c:v>
                </c:pt>
                <c:pt idx="497">
                  <c:v>-75.95544872</c:v>
                </c:pt>
                <c:pt idx="498">
                  <c:v>-75.95730373</c:v>
                </c:pt>
                <c:pt idx="499">
                  <c:v>-75.95960743</c:v>
                </c:pt>
                <c:pt idx="500">
                  <c:v>-75.96171972</c:v>
                </c:pt>
                <c:pt idx="501">
                  <c:v>-75.96372239</c:v>
                </c:pt>
                <c:pt idx="502">
                  <c:v>-75.96566242</c:v>
                </c:pt>
                <c:pt idx="503">
                  <c:v>-75.96763561</c:v>
                </c:pt>
                <c:pt idx="504">
                  <c:v>-75.96985756</c:v>
                </c:pt>
                <c:pt idx="505">
                  <c:v>-75.97291971</c:v>
                </c:pt>
                <c:pt idx="506">
                  <c:v>-75.97606624</c:v>
                </c:pt>
                <c:pt idx="507">
                  <c:v>-75.97929679</c:v>
                </c:pt>
                <c:pt idx="508">
                  <c:v>-75.98237465</c:v>
                </c:pt>
                <c:pt idx="509">
                  <c:v>-75.98486098</c:v>
                </c:pt>
                <c:pt idx="510">
                  <c:v>-75.9869975</c:v>
                </c:pt>
                <c:pt idx="511">
                  <c:v>-75.98909445</c:v>
                </c:pt>
                <c:pt idx="512">
                  <c:v>-75.99107435</c:v>
                </c:pt>
                <c:pt idx="513">
                  <c:v>-75.99305701</c:v>
                </c:pt>
                <c:pt idx="514">
                  <c:v>-75.99493969</c:v>
                </c:pt>
                <c:pt idx="515">
                  <c:v>-75.99652887</c:v>
                </c:pt>
                <c:pt idx="516">
                  <c:v>-75.99786666</c:v>
                </c:pt>
                <c:pt idx="517">
                  <c:v>-75.99901984</c:v>
                </c:pt>
                <c:pt idx="518">
                  <c:v>-76.00029026</c:v>
                </c:pt>
                <c:pt idx="519">
                  <c:v>-76.00160492</c:v>
                </c:pt>
                <c:pt idx="520">
                  <c:v>-76.00286524</c:v>
                </c:pt>
                <c:pt idx="521">
                  <c:v>-76.00408135</c:v>
                </c:pt>
                <c:pt idx="522">
                  <c:v>-76.00524669</c:v>
                </c:pt>
                <c:pt idx="523">
                  <c:v>-76.00626935</c:v>
                </c:pt>
                <c:pt idx="524">
                  <c:v>-76.00723371</c:v>
                </c:pt>
                <c:pt idx="525">
                  <c:v>-76.00820404</c:v>
                </c:pt>
                <c:pt idx="526">
                  <c:v>-76.00906217</c:v>
                </c:pt>
                <c:pt idx="527">
                  <c:v>-76.00993133</c:v>
                </c:pt>
                <c:pt idx="528">
                  <c:v>-76.01072303</c:v>
                </c:pt>
                <c:pt idx="529">
                  <c:v>-76.01155172</c:v>
                </c:pt>
                <c:pt idx="530">
                  <c:v>-76.01247423</c:v>
                </c:pt>
                <c:pt idx="531">
                  <c:v>-76.01346207</c:v>
                </c:pt>
                <c:pt idx="532">
                  <c:v>-76.01453961</c:v>
                </c:pt>
                <c:pt idx="533">
                  <c:v>-76.0156056</c:v>
                </c:pt>
                <c:pt idx="534">
                  <c:v>-76.01661078</c:v>
                </c:pt>
                <c:pt idx="535">
                  <c:v>-76.01754585</c:v>
                </c:pt>
                <c:pt idx="536">
                  <c:v>-76.0184203</c:v>
                </c:pt>
                <c:pt idx="537">
                  <c:v>-76.01927837</c:v>
                </c:pt>
                <c:pt idx="538">
                  <c:v>-76.0201875</c:v>
                </c:pt>
                <c:pt idx="539">
                  <c:v>-76.02105221</c:v>
                </c:pt>
                <c:pt idx="540">
                  <c:v>-76.02168796</c:v>
                </c:pt>
                <c:pt idx="541">
                  <c:v>-76.0224337</c:v>
                </c:pt>
                <c:pt idx="542">
                  <c:v>-76.02355173</c:v>
                </c:pt>
                <c:pt idx="543">
                  <c:v>-76.02471194</c:v>
                </c:pt>
                <c:pt idx="544">
                  <c:v>-76.0258041</c:v>
                </c:pt>
                <c:pt idx="545">
                  <c:v>-76.02692549</c:v>
                </c:pt>
                <c:pt idx="546">
                  <c:v>-76.02806219</c:v>
                </c:pt>
                <c:pt idx="547">
                  <c:v>-76.02918637</c:v>
                </c:pt>
                <c:pt idx="548">
                  <c:v>-76.03042704</c:v>
                </c:pt>
                <c:pt idx="549">
                  <c:v>-76.03177595</c:v>
                </c:pt>
                <c:pt idx="550">
                  <c:v>-76.0330694</c:v>
                </c:pt>
                <c:pt idx="551">
                  <c:v>-76.0345357</c:v>
                </c:pt>
                <c:pt idx="552">
                  <c:v>-76.03599881</c:v>
                </c:pt>
                <c:pt idx="553">
                  <c:v>-76.03771814</c:v>
                </c:pt>
                <c:pt idx="554">
                  <c:v>-76.03982766</c:v>
                </c:pt>
                <c:pt idx="555">
                  <c:v>-76.04221666</c:v>
                </c:pt>
                <c:pt idx="556">
                  <c:v>-76.04484214</c:v>
                </c:pt>
                <c:pt idx="557">
                  <c:v>-76.04761834</c:v>
                </c:pt>
                <c:pt idx="558">
                  <c:v>-76.05069721</c:v>
                </c:pt>
                <c:pt idx="559">
                  <c:v>-76.05350763</c:v>
                </c:pt>
                <c:pt idx="560">
                  <c:v>-76.05549115</c:v>
                </c:pt>
                <c:pt idx="561">
                  <c:v>-76.05738452</c:v>
                </c:pt>
                <c:pt idx="562">
                  <c:v>-76.05949406</c:v>
                </c:pt>
                <c:pt idx="563">
                  <c:v>-76.06170574</c:v>
                </c:pt>
                <c:pt idx="564">
                  <c:v>-76.06392485</c:v>
                </c:pt>
                <c:pt idx="565">
                  <c:v>-76.06624403</c:v>
                </c:pt>
                <c:pt idx="566">
                  <c:v>-76.06862779</c:v>
                </c:pt>
                <c:pt idx="567">
                  <c:v>-76.06987674</c:v>
                </c:pt>
                <c:pt idx="568">
                  <c:v>-76.07053086</c:v>
                </c:pt>
                <c:pt idx="569">
                  <c:v>-76.07075673</c:v>
                </c:pt>
                <c:pt idx="570">
                  <c:v>-76.07102593</c:v>
                </c:pt>
                <c:pt idx="571">
                  <c:v>-76.07152522</c:v>
                </c:pt>
                <c:pt idx="572">
                  <c:v>-76.07217878</c:v>
                </c:pt>
                <c:pt idx="573">
                  <c:v>-76.07305056</c:v>
                </c:pt>
                <c:pt idx="574">
                  <c:v>-76.0740278</c:v>
                </c:pt>
                <c:pt idx="575">
                  <c:v>-76.07492488</c:v>
                </c:pt>
                <c:pt idx="576">
                  <c:v>-76.0759815</c:v>
                </c:pt>
                <c:pt idx="577">
                  <c:v>-76.07734914</c:v>
                </c:pt>
                <c:pt idx="578">
                  <c:v>-76.07880054</c:v>
                </c:pt>
                <c:pt idx="579">
                  <c:v>-76.07964441</c:v>
                </c:pt>
                <c:pt idx="580">
                  <c:v>-76.07965785</c:v>
                </c:pt>
                <c:pt idx="581">
                  <c:v>-76.07965282</c:v>
                </c:pt>
                <c:pt idx="582">
                  <c:v>-76.07992751</c:v>
                </c:pt>
                <c:pt idx="583">
                  <c:v>-76.08029298</c:v>
                </c:pt>
                <c:pt idx="584">
                  <c:v>-76.08056318</c:v>
                </c:pt>
                <c:pt idx="585">
                  <c:v>-76.08065357</c:v>
                </c:pt>
                <c:pt idx="586">
                  <c:v>-76.08059621</c:v>
                </c:pt>
                <c:pt idx="587">
                  <c:v>-76.08039183</c:v>
                </c:pt>
                <c:pt idx="588">
                  <c:v>-76.08039261</c:v>
                </c:pt>
                <c:pt idx="589">
                  <c:v>-76.08063604</c:v>
                </c:pt>
                <c:pt idx="590">
                  <c:v>-76.08099855</c:v>
                </c:pt>
                <c:pt idx="591">
                  <c:v>-76.08165728</c:v>
                </c:pt>
                <c:pt idx="592">
                  <c:v>-76.08252556</c:v>
                </c:pt>
                <c:pt idx="593">
                  <c:v>-76.08340874</c:v>
                </c:pt>
                <c:pt idx="594">
                  <c:v>-76.08490576</c:v>
                </c:pt>
                <c:pt idx="595">
                  <c:v>-76.08783146</c:v>
                </c:pt>
                <c:pt idx="596">
                  <c:v>-76.09137856</c:v>
                </c:pt>
                <c:pt idx="597">
                  <c:v>-76.09500949</c:v>
                </c:pt>
                <c:pt idx="598">
                  <c:v>-76.0982863</c:v>
                </c:pt>
                <c:pt idx="599">
                  <c:v>-76.10001161</c:v>
                </c:pt>
                <c:pt idx="600">
                  <c:v>-76.09973238</c:v>
                </c:pt>
                <c:pt idx="601">
                  <c:v>-76.09697721</c:v>
                </c:pt>
                <c:pt idx="602">
                  <c:v>-76.09226428</c:v>
                </c:pt>
                <c:pt idx="603">
                  <c:v>-76.08648456</c:v>
                </c:pt>
                <c:pt idx="604">
                  <c:v>-76.08066343</c:v>
                </c:pt>
                <c:pt idx="605">
                  <c:v>-76.07482022</c:v>
                </c:pt>
                <c:pt idx="606">
                  <c:v>-76.06858254</c:v>
                </c:pt>
                <c:pt idx="607">
                  <c:v>-76.06151635</c:v>
                </c:pt>
                <c:pt idx="608">
                  <c:v>-76.05468766</c:v>
                </c:pt>
                <c:pt idx="609">
                  <c:v>-76.04998108</c:v>
                </c:pt>
                <c:pt idx="610">
                  <c:v>-76.04864849</c:v>
                </c:pt>
                <c:pt idx="611">
                  <c:v>-76.05506602</c:v>
                </c:pt>
                <c:pt idx="612">
                  <c:v>-76.06081937</c:v>
                </c:pt>
                <c:pt idx="613">
                  <c:v>-76.0665604</c:v>
                </c:pt>
                <c:pt idx="614">
                  <c:v>-76.07222183</c:v>
                </c:pt>
                <c:pt idx="615">
                  <c:v>-76.07752577</c:v>
                </c:pt>
                <c:pt idx="616">
                  <c:v>-76.08244691</c:v>
                </c:pt>
                <c:pt idx="617">
                  <c:v>-76.08769714</c:v>
                </c:pt>
                <c:pt idx="618">
                  <c:v>-76.09404431</c:v>
                </c:pt>
                <c:pt idx="619">
                  <c:v>-76.10004739</c:v>
                </c:pt>
                <c:pt idx="620">
                  <c:v>-76.10310248</c:v>
                </c:pt>
                <c:pt idx="621">
                  <c:v>-76.1027213</c:v>
                </c:pt>
                <c:pt idx="622">
                  <c:v>-76.0998761</c:v>
                </c:pt>
                <c:pt idx="623">
                  <c:v>-76.09489261</c:v>
                </c:pt>
                <c:pt idx="624">
                  <c:v>-76.08896037</c:v>
                </c:pt>
                <c:pt idx="625">
                  <c:v>-76.08277074</c:v>
                </c:pt>
                <c:pt idx="626">
                  <c:v>-76.07652869</c:v>
                </c:pt>
                <c:pt idx="627">
                  <c:v>-76.07057224</c:v>
                </c:pt>
                <c:pt idx="628">
                  <c:v>-76.06577257</c:v>
                </c:pt>
                <c:pt idx="629">
                  <c:v>-76.06353157</c:v>
                </c:pt>
                <c:pt idx="630">
                  <c:v>-76.06410612</c:v>
                </c:pt>
                <c:pt idx="631">
                  <c:v>-76.06761693</c:v>
                </c:pt>
                <c:pt idx="632">
                  <c:v>-76.0732075</c:v>
                </c:pt>
                <c:pt idx="633">
                  <c:v>-76.07998125</c:v>
                </c:pt>
                <c:pt idx="634">
                  <c:v>-76.08662583</c:v>
                </c:pt>
                <c:pt idx="635">
                  <c:v>-76.0914151</c:v>
                </c:pt>
                <c:pt idx="636">
                  <c:v>-76.09305741</c:v>
                </c:pt>
                <c:pt idx="637">
                  <c:v>-76.0911806</c:v>
                </c:pt>
                <c:pt idx="638">
                  <c:v>-76.08642932</c:v>
                </c:pt>
                <c:pt idx="639">
                  <c:v>-76.08015674</c:v>
                </c:pt>
                <c:pt idx="640">
                  <c:v>-76.07366407</c:v>
                </c:pt>
                <c:pt idx="641">
                  <c:v>-76.06844083</c:v>
                </c:pt>
                <c:pt idx="642">
                  <c:v>-76.06499779</c:v>
                </c:pt>
                <c:pt idx="643">
                  <c:v>-76.06423143</c:v>
                </c:pt>
                <c:pt idx="644">
                  <c:v>-76.06621463</c:v>
                </c:pt>
                <c:pt idx="645">
                  <c:v>-76.07072991</c:v>
                </c:pt>
                <c:pt idx="646">
                  <c:v>-76.07767145</c:v>
                </c:pt>
                <c:pt idx="647">
                  <c:v>-76.08537442</c:v>
                </c:pt>
                <c:pt idx="648">
                  <c:v>-76.09200776</c:v>
                </c:pt>
                <c:pt idx="649">
                  <c:v>-76.0961249</c:v>
                </c:pt>
                <c:pt idx="650">
                  <c:v>-76.09696824</c:v>
                </c:pt>
                <c:pt idx="651">
                  <c:v>-76.09492582</c:v>
                </c:pt>
                <c:pt idx="652">
                  <c:v>-76.09052429</c:v>
                </c:pt>
                <c:pt idx="653">
                  <c:v>-76.08426185</c:v>
                </c:pt>
                <c:pt idx="654">
                  <c:v>-76.07716057</c:v>
                </c:pt>
                <c:pt idx="655">
                  <c:v>-76.06997852</c:v>
                </c:pt>
                <c:pt idx="656">
                  <c:v>-76.06407139</c:v>
                </c:pt>
                <c:pt idx="657">
                  <c:v>-76.06046502</c:v>
                </c:pt>
                <c:pt idx="658">
                  <c:v>-76.0596567</c:v>
                </c:pt>
                <c:pt idx="659">
                  <c:v>-76.06267958</c:v>
                </c:pt>
                <c:pt idx="660">
                  <c:v>-76.06854861</c:v>
                </c:pt>
                <c:pt idx="661">
                  <c:v>-76.07558893</c:v>
                </c:pt>
                <c:pt idx="662">
                  <c:v>-76.08241952</c:v>
                </c:pt>
                <c:pt idx="663">
                  <c:v>-76.08763465</c:v>
                </c:pt>
                <c:pt idx="664">
                  <c:v>-76.08855137</c:v>
                </c:pt>
                <c:pt idx="665">
                  <c:v>-76.08660231</c:v>
                </c:pt>
                <c:pt idx="666">
                  <c:v>-76.08170408</c:v>
                </c:pt>
                <c:pt idx="667">
                  <c:v>-76.07447284</c:v>
                </c:pt>
                <c:pt idx="668">
                  <c:v>-76.06662317</c:v>
                </c:pt>
                <c:pt idx="669">
                  <c:v>-76.05950699</c:v>
                </c:pt>
                <c:pt idx="670">
                  <c:v>-76.05415258</c:v>
                </c:pt>
                <c:pt idx="671">
                  <c:v>-76.05166146</c:v>
                </c:pt>
                <c:pt idx="672">
                  <c:v>-76.05271695</c:v>
                </c:pt>
                <c:pt idx="673">
                  <c:v>-76.05656479</c:v>
                </c:pt>
                <c:pt idx="674">
                  <c:v>-76.06247301</c:v>
                </c:pt>
                <c:pt idx="675">
                  <c:v>-76.06945521</c:v>
                </c:pt>
                <c:pt idx="676">
                  <c:v>-76.0762182</c:v>
                </c:pt>
                <c:pt idx="677">
                  <c:v>-76.08143817</c:v>
                </c:pt>
                <c:pt idx="678">
                  <c:v>-76.08461026</c:v>
                </c:pt>
                <c:pt idx="679">
                  <c:v>-76.08287433</c:v>
                </c:pt>
                <c:pt idx="680">
                  <c:v>-76.0769645</c:v>
                </c:pt>
                <c:pt idx="681">
                  <c:v>-76.06931445</c:v>
                </c:pt>
                <c:pt idx="682">
                  <c:v>-76.06191319</c:v>
                </c:pt>
                <c:pt idx="683">
                  <c:v>-76.05689815</c:v>
                </c:pt>
                <c:pt idx="684">
                  <c:v>-76.05533517</c:v>
                </c:pt>
                <c:pt idx="685">
                  <c:v>-76.05700422</c:v>
                </c:pt>
                <c:pt idx="686">
                  <c:v>-76.0616713</c:v>
                </c:pt>
                <c:pt idx="687">
                  <c:v>-76.06815619</c:v>
                </c:pt>
                <c:pt idx="688">
                  <c:v>-76.07545431</c:v>
                </c:pt>
                <c:pt idx="689">
                  <c:v>-76.08220092</c:v>
                </c:pt>
                <c:pt idx="690">
                  <c:v>-76.08753807</c:v>
                </c:pt>
                <c:pt idx="691">
                  <c:v>-76.09000584</c:v>
                </c:pt>
                <c:pt idx="692">
                  <c:v>-76.0885866</c:v>
                </c:pt>
                <c:pt idx="693">
                  <c:v>-76.08396681</c:v>
                </c:pt>
                <c:pt idx="694">
                  <c:v>-76.07674553</c:v>
                </c:pt>
                <c:pt idx="695">
                  <c:v>-76.06932903</c:v>
                </c:pt>
                <c:pt idx="696">
                  <c:v>-76.06353198</c:v>
                </c:pt>
                <c:pt idx="697">
                  <c:v>-76.06115291</c:v>
                </c:pt>
                <c:pt idx="698">
                  <c:v>-76.06272647</c:v>
                </c:pt>
                <c:pt idx="699">
                  <c:v>-76.06716314</c:v>
                </c:pt>
                <c:pt idx="700">
                  <c:v>-76.07352079</c:v>
                </c:pt>
                <c:pt idx="701">
                  <c:v>-76.08055742</c:v>
                </c:pt>
                <c:pt idx="702">
                  <c:v>-76.08724155</c:v>
                </c:pt>
                <c:pt idx="703">
                  <c:v>-76.09248465</c:v>
                </c:pt>
                <c:pt idx="704">
                  <c:v>-76.09508</c:v>
                </c:pt>
                <c:pt idx="705">
                  <c:v>-76.09447248</c:v>
                </c:pt>
                <c:pt idx="706">
                  <c:v>-76.09053847</c:v>
                </c:pt>
                <c:pt idx="707">
                  <c:v>-76.08420496</c:v>
                </c:pt>
                <c:pt idx="708">
                  <c:v>-76.07672316</c:v>
                </c:pt>
                <c:pt idx="709">
                  <c:v>-76.06945035</c:v>
                </c:pt>
                <c:pt idx="710">
                  <c:v>-76.06368589</c:v>
                </c:pt>
                <c:pt idx="711">
                  <c:v>-76.06011934</c:v>
                </c:pt>
                <c:pt idx="712">
                  <c:v>-76.05943823</c:v>
                </c:pt>
                <c:pt idx="713">
                  <c:v>-76.06236343</c:v>
                </c:pt>
                <c:pt idx="714">
                  <c:v>-76.06792788</c:v>
                </c:pt>
                <c:pt idx="715">
                  <c:v>-76.07376507</c:v>
                </c:pt>
                <c:pt idx="716">
                  <c:v>-76.07860689</c:v>
                </c:pt>
                <c:pt idx="717">
                  <c:v>-76.08439315</c:v>
                </c:pt>
                <c:pt idx="718">
                  <c:v>-76.09168674</c:v>
                </c:pt>
                <c:pt idx="719">
                  <c:v>-76.09895459</c:v>
                </c:pt>
                <c:pt idx="720">
                  <c:v>-76.10610539</c:v>
                </c:pt>
                <c:pt idx="721">
                  <c:v>-76.11343243</c:v>
                </c:pt>
                <c:pt idx="722">
                  <c:v>-76.12070077</c:v>
                </c:pt>
                <c:pt idx="723">
                  <c:v>-76.12805184</c:v>
                </c:pt>
                <c:pt idx="724">
                  <c:v>-76.13556552</c:v>
                </c:pt>
                <c:pt idx="725">
                  <c:v>-76.14305393</c:v>
                </c:pt>
                <c:pt idx="726">
                  <c:v>-76.1502256</c:v>
                </c:pt>
                <c:pt idx="727">
                  <c:v>-76.15727455</c:v>
                </c:pt>
                <c:pt idx="728">
                  <c:v>-76.16424337</c:v>
                </c:pt>
                <c:pt idx="729">
                  <c:v>-76.17100987</c:v>
                </c:pt>
                <c:pt idx="730">
                  <c:v>-76.17779699</c:v>
                </c:pt>
                <c:pt idx="731">
                  <c:v>-76.18470333</c:v>
                </c:pt>
                <c:pt idx="732">
                  <c:v>-76.19172691</c:v>
                </c:pt>
                <c:pt idx="733">
                  <c:v>-76.19878673</c:v>
                </c:pt>
                <c:pt idx="734">
                  <c:v>-76.20583855</c:v>
                </c:pt>
                <c:pt idx="735">
                  <c:v>-76.21297111</c:v>
                </c:pt>
                <c:pt idx="736">
                  <c:v>-76.22012908</c:v>
                </c:pt>
                <c:pt idx="737">
                  <c:v>-76.22729561</c:v>
                </c:pt>
                <c:pt idx="738">
                  <c:v>-76.23443693</c:v>
                </c:pt>
                <c:pt idx="739">
                  <c:v>-76.24139938</c:v>
                </c:pt>
                <c:pt idx="740">
                  <c:v>-76.24833933</c:v>
                </c:pt>
                <c:pt idx="741">
                  <c:v>-76.25525935</c:v>
                </c:pt>
                <c:pt idx="742">
                  <c:v>-76.26232958</c:v>
                </c:pt>
                <c:pt idx="743">
                  <c:v>-76.26936861</c:v>
                </c:pt>
                <c:pt idx="744">
                  <c:v>-76.27635415</c:v>
                </c:pt>
                <c:pt idx="745">
                  <c:v>-76.28323623</c:v>
                </c:pt>
                <c:pt idx="746">
                  <c:v>-76.29018776</c:v>
                </c:pt>
                <c:pt idx="747">
                  <c:v>-76.2973035</c:v>
                </c:pt>
                <c:pt idx="748">
                  <c:v>-76.30461936</c:v>
                </c:pt>
                <c:pt idx="749">
                  <c:v>-76.31203258</c:v>
                </c:pt>
                <c:pt idx="750">
                  <c:v>-76.31956485</c:v>
                </c:pt>
                <c:pt idx="751">
                  <c:v>-76.32713576</c:v>
                </c:pt>
                <c:pt idx="752">
                  <c:v>-76.33472242</c:v>
                </c:pt>
                <c:pt idx="753">
                  <c:v>-76.34220589</c:v>
                </c:pt>
                <c:pt idx="754">
                  <c:v>-76.3497415</c:v>
                </c:pt>
                <c:pt idx="755">
                  <c:v>-76.35728571</c:v>
                </c:pt>
                <c:pt idx="756">
                  <c:v>-76.36483972</c:v>
                </c:pt>
                <c:pt idx="757">
                  <c:v>-76.37235701</c:v>
                </c:pt>
                <c:pt idx="758">
                  <c:v>-76.37995733</c:v>
                </c:pt>
                <c:pt idx="759">
                  <c:v>-76.38752281</c:v>
                </c:pt>
                <c:pt idx="760">
                  <c:v>-76.39487232</c:v>
                </c:pt>
                <c:pt idx="761">
                  <c:v>-76.40221144</c:v>
                </c:pt>
                <c:pt idx="762">
                  <c:v>-76.40959328</c:v>
                </c:pt>
                <c:pt idx="763">
                  <c:v>-76.41699716</c:v>
                </c:pt>
                <c:pt idx="764">
                  <c:v>-76.42441052</c:v>
                </c:pt>
                <c:pt idx="765">
                  <c:v>-76.43187031</c:v>
                </c:pt>
                <c:pt idx="766">
                  <c:v>-76.4392394</c:v>
                </c:pt>
                <c:pt idx="767">
                  <c:v>-76.44658556</c:v>
                </c:pt>
                <c:pt idx="768">
                  <c:v>-76.45386257</c:v>
                </c:pt>
                <c:pt idx="769">
                  <c:v>-76.46121838</c:v>
                </c:pt>
                <c:pt idx="770">
                  <c:v>-76.4685523</c:v>
                </c:pt>
                <c:pt idx="771">
                  <c:v>-76.47582413</c:v>
                </c:pt>
                <c:pt idx="772">
                  <c:v>-76.48303391</c:v>
                </c:pt>
                <c:pt idx="773">
                  <c:v>-76.49019961</c:v>
                </c:pt>
                <c:pt idx="774">
                  <c:v>-76.49736917</c:v>
                </c:pt>
                <c:pt idx="775">
                  <c:v>-76.50459952</c:v>
                </c:pt>
                <c:pt idx="776">
                  <c:v>-76.51187179</c:v>
                </c:pt>
                <c:pt idx="777">
                  <c:v>-76.51932557</c:v>
                </c:pt>
                <c:pt idx="778">
                  <c:v>-76.52681836</c:v>
                </c:pt>
                <c:pt idx="779">
                  <c:v>-76.53440014</c:v>
                </c:pt>
                <c:pt idx="780">
                  <c:v>-76.54221513</c:v>
                </c:pt>
                <c:pt idx="781">
                  <c:v>-76.55005368</c:v>
                </c:pt>
                <c:pt idx="782">
                  <c:v>-76.55752659</c:v>
                </c:pt>
                <c:pt idx="783">
                  <c:v>-76.56459005</c:v>
                </c:pt>
                <c:pt idx="784">
                  <c:v>-76.57118438</c:v>
                </c:pt>
                <c:pt idx="785">
                  <c:v>-76.57762244</c:v>
                </c:pt>
                <c:pt idx="786">
                  <c:v>-76.58406381</c:v>
                </c:pt>
                <c:pt idx="787">
                  <c:v>-76.59049871</c:v>
                </c:pt>
                <c:pt idx="788">
                  <c:v>-76.59693567</c:v>
                </c:pt>
                <c:pt idx="789">
                  <c:v>-76.60304601</c:v>
                </c:pt>
                <c:pt idx="790">
                  <c:v>-76.60892299</c:v>
                </c:pt>
                <c:pt idx="791">
                  <c:v>-76.61485228</c:v>
                </c:pt>
                <c:pt idx="792">
                  <c:v>-76.62111326</c:v>
                </c:pt>
                <c:pt idx="793">
                  <c:v>-76.62767529</c:v>
                </c:pt>
                <c:pt idx="794">
                  <c:v>-76.63448856</c:v>
                </c:pt>
                <c:pt idx="795">
                  <c:v>-76.64144945</c:v>
                </c:pt>
                <c:pt idx="796">
                  <c:v>-76.64834385</c:v>
                </c:pt>
                <c:pt idx="797">
                  <c:v>-76.65515853</c:v>
                </c:pt>
                <c:pt idx="798">
                  <c:v>-76.66187405</c:v>
                </c:pt>
                <c:pt idx="799">
                  <c:v>-76.6684531</c:v>
                </c:pt>
                <c:pt idx="800">
                  <c:v>-76.67509253</c:v>
                </c:pt>
                <c:pt idx="801">
                  <c:v>-76.68201531</c:v>
                </c:pt>
                <c:pt idx="802">
                  <c:v>-76.68912963</c:v>
                </c:pt>
                <c:pt idx="803">
                  <c:v>-76.69625254</c:v>
                </c:pt>
                <c:pt idx="804">
                  <c:v>-76.70350585</c:v>
                </c:pt>
                <c:pt idx="805">
                  <c:v>-76.71101865</c:v>
                </c:pt>
                <c:pt idx="806">
                  <c:v>-76.7187846</c:v>
                </c:pt>
                <c:pt idx="807">
                  <c:v>-76.72668764</c:v>
                </c:pt>
                <c:pt idx="808">
                  <c:v>-76.73493967</c:v>
                </c:pt>
                <c:pt idx="809">
                  <c:v>-76.743214</c:v>
                </c:pt>
                <c:pt idx="810">
                  <c:v>-76.75176197</c:v>
                </c:pt>
                <c:pt idx="811">
                  <c:v>-76.76054711</c:v>
                </c:pt>
                <c:pt idx="812">
                  <c:v>-76.76906229</c:v>
                </c:pt>
                <c:pt idx="813">
                  <c:v>-76.77621055</c:v>
                </c:pt>
                <c:pt idx="814">
                  <c:v>-76.78000313</c:v>
                </c:pt>
                <c:pt idx="815">
                  <c:v>-76.7799949</c:v>
                </c:pt>
                <c:pt idx="816">
                  <c:v>-76.77453542</c:v>
                </c:pt>
                <c:pt idx="817">
                  <c:v>-76.76512981</c:v>
                </c:pt>
                <c:pt idx="818">
                  <c:v>-76.7562515</c:v>
                </c:pt>
                <c:pt idx="819">
                  <c:v>-76.75008189</c:v>
                </c:pt>
                <c:pt idx="820">
                  <c:v>-76.74869094</c:v>
                </c:pt>
                <c:pt idx="821">
                  <c:v>-76.75224691</c:v>
                </c:pt>
                <c:pt idx="822">
                  <c:v>-76.75913877</c:v>
                </c:pt>
                <c:pt idx="823">
                  <c:v>-76.76799203</c:v>
                </c:pt>
                <c:pt idx="824">
                  <c:v>-76.7755988</c:v>
                </c:pt>
                <c:pt idx="825">
                  <c:v>-76.78040707</c:v>
                </c:pt>
                <c:pt idx="826">
                  <c:v>-76.78092049</c:v>
                </c:pt>
                <c:pt idx="827">
                  <c:v>-76.77756335</c:v>
                </c:pt>
                <c:pt idx="828">
                  <c:v>-76.77052271</c:v>
                </c:pt>
                <c:pt idx="829">
                  <c:v>-76.76173789</c:v>
                </c:pt>
                <c:pt idx="830">
                  <c:v>-76.7533284</c:v>
                </c:pt>
                <c:pt idx="831">
                  <c:v>-76.74637841</c:v>
                </c:pt>
                <c:pt idx="832">
                  <c:v>-76.74160805</c:v>
                </c:pt>
                <c:pt idx="833">
                  <c:v>-76.73938533</c:v>
                </c:pt>
                <c:pt idx="834">
                  <c:v>-76.73893017</c:v>
                </c:pt>
                <c:pt idx="835">
                  <c:v>-76.74135571</c:v>
                </c:pt>
                <c:pt idx="836">
                  <c:v>-76.74613477</c:v>
                </c:pt>
                <c:pt idx="837">
                  <c:v>-76.75325105</c:v>
                </c:pt>
                <c:pt idx="838">
                  <c:v>-76.76128499</c:v>
                </c:pt>
                <c:pt idx="839">
                  <c:v>-76.76839354</c:v>
                </c:pt>
                <c:pt idx="840">
                  <c:v>-76.77269804</c:v>
                </c:pt>
                <c:pt idx="841">
                  <c:v>-76.77274916</c:v>
                </c:pt>
                <c:pt idx="842">
                  <c:v>-76.76925453</c:v>
                </c:pt>
                <c:pt idx="843">
                  <c:v>-76.76203483</c:v>
                </c:pt>
                <c:pt idx="844">
                  <c:v>-76.7531935</c:v>
                </c:pt>
                <c:pt idx="845">
                  <c:v>-76.74461283</c:v>
                </c:pt>
                <c:pt idx="846">
                  <c:v>-76.73908421</c:v>
                </c:pt>
                <c:pt idx="847">
                  <c:v>-76.73775471</c:v>
                </c:pt>
                <c:pt idx="848">
                  <c:v>-76.74166862</c:v>
                </c:pt>
                <c:pt idx="849">
                  <c:v>-76.74875739</c:v>
                </c:pt>
                <c:pt idx="850">
                  <c:v>-76.75693259</c:v>
                </c:pt>
                <c:pt idx="851">
                  <c:v>-76.76447422</c:v>
                </c:pt>
                <c:pt idx="852">
                  <c:v>-76.76931083</c:v>
                </c:pt>
                <c:pt idx="853">
                  <c:v>-76.769866</c:v>
                </c:pt>
                <c:pt idx="854">
                  <c:v>-76.76589011</c:v>
                </c:pt>
                <c:pt idx="855">
                  <c:v>-76.75842268</c:v>
                </c:pt>
                <c:pt idx="856">
                  <c:v>-76.74932797</c:v>
                </c:pt>
                <c:pt idx="857">
                  <c:v>-76.74078835</c:v>
                </c:pt>
                <c:pt idx="858">
                  <c:v>-76.73513615</c:v>
                </c:pt>
                <c:pt idx="859">
                  <c:v>-76.73454431</c:v>
                </c:pt>
                <c:pt idx="860">
                  <c:v>-76.73872061</c:v>
                </c:pt>
                <c:pt idx="861">
                  <c:v>-76.74653318</c:v>
                </c:pt>
                <c:pt idx="862">
                  <c:v>-76.75493722</c:v>
                </c:pt>
                <c:pt idx="863">
                  <c:v>-76.76207317</c:v>
                </c:pt>
                <c:pt idx="864">
                  <c:v>-76.76635607</c:v>
                </c:pt>
                <c:pt idx="865">
                  <c:v>-76.76693942</c:v>
                </c:pt>
                <c:pt idx="866">
                  <c:v>-76.76317091</c:v>
                </c:pt>
                <c:pt idx="867">
                  <c:v>-76.75590366</c:v>
                </c:pt>
                <c:pt idx="868">
                  <c:v>-76.74719053</c:v>
                </c:pt>
                <c:pt idx="869">
                  <c:v>-76.73950028</c:v>
                </c:pt>
                <c:pt idx="870">
                  <c:v>-76.73620366</c:v>
                </c:pt>
                <c:pt idx="871">
                  <c:v>-76.73849699</c:v>
                </c:pt>
                <c:pt idx="872">
                  <c:v>-76.74523088</c:v>
                </c:pt>
                <c:pt idx="873">
                  <c:v>-76.75411665</c:v>
                </c:pt>
                <c:pt idx="874">
                  <c:v>-76.75635119</c:v>
                </c:pt>
                <c:pt idx="875">
                  <c:v>-76.751817</c:v>
                </c:pt>
                <c:pt idx="876">
                  <c:v>-76.74616438</c:v>
                </c:pt>
                <c:pt idx="877">
                  <c:v>-76.74450207</c:v>
                </c:pt>
                <c:pt idx="878">
                  <c:v>-76.74877434</c:v>
                </c:pt>
                <c:pt idx="879">
                  <c:v>-76.75703374</c:v>
                </c:pt>
                <c:pt idx="880">
                  <c:v>-76.76556187</c:v>
                </c:pt>
                <c:pt idx="881">
                  <c:v>-76.77286717</c:v>
                </c:pt>
                <c:pt idx="882">
                  <c:v>-76.77966633</c:v>
                </c:pt>
                <c:pt idx="883">
                  <c:v>-76.78630649</c:v>
                </c:pt>
                <c:pt idx="884">
                  <c:v>-76.79151555</c:v>
                </c:pt>
                <c:pt idx="885">
                  <c:v>-76.79234325</c:v>
                </c:pt>
                <c:pt idx="886">
                  <c:v>-76.78756638</c:v>
                </c:pt>
                <c:pt idx="887">
                  <c:v>-76.77974329</c:v>
                </c:pt>
                <c:pt idx="888">
                  <c:v>-76.77111789</c:v>
                </c:pt>
                <c:pt idx="889">
                  <c:v>-76.76217737</c:v>
                </c:pt>
                <c:pt idx="890">
                  <c:v>-76.75358089</c:v>
                </c:pt>
                <c:pt idx="891">
                  <c:v>-76.74673957</c:v>
                </c:pt>
                <c:pt idx="892">
                  <c:v>-76.74181889</c:v>
                </c:pt>
                <c:pt idx="893">
                  <c:v>-76.73812703</c:v>
                </c:pt>
                <c:pt idx="894">
                  <c:v>-76.73741103</c:v>
                </c:pt>
                <c:pt idx="895">
                  <c:v>-76.74054963</c:v>
                </c:pt>
                <c:pt idx="896">
                  <c:v>-76.74813507</c:v>
                </c:pt>
                <c:pt idx="897">
                  <c:v>-76.75687977</c:v>
                </c:pt>
                <c:pt idx="898">
                  <c:v>-76.76558948</c:v>
                </c:pt>
                <c:pt idx="899">
                  <c:v>-76.77384215</c:v>
                </c:pt>
                <c:pt idx="900">
                  <c:v>-76.77998967</c:v>
                </c:pt>
                <c:pt idx="901">
                  <c:v>-76.78097672</c:v>
                </c:pt>
                <c:pt idx="902">
                  <c:v>-76.7760793</c:v>
                </c:pt>
                <c:pt idx="903">
                  <c:v>-76.76771098</c:v>
                </c:pt>
                <c:pt idx="904">
                  <c:v>-76.75969869</c:v>
                </c:pt>
                <c:pt idx="905">
                  <c:v>-76.75182877</c:v>
                </c:pt>
                <c:pt idx="906">
                  <c:v>-76.74421919</c:v>
                </c:pt>
                <c:pt idx="907">
                  <c:v>-76.73787365</c:v>
                </c:pt>
                <c:pt idx="908">
                  <c:v>-76.73499217</c:v>
                </c:pt>
                <c:pt idx="909">
                  <c:v>-76.7360438</c:v>
                </c:pt>
                <c:pt idx="910">
                  <c:v>-76.74115658</c:v>
                </c:pt>
                <c:pt idx="911">
                  <c:v>-76.74854299</c:v>
                </c:pt>
                <c:pt idx="912">
                  <c:v>-76.75671818</c:v>
                </c:pt>
                <c:pt idx="913">
                  <c:v>-76.7647425</c:v>
                </c:pt>
                <c:pt idx="914">
                  <c:v>-76.77271504</c:v>
                </c:pt>
                <c:pt idx="915">
                  <c:v>-76.77983539</c:v>
                </c:pt>
                <c:pt idx="916">
                  <c:v>-76.78373758</c:v>
                </c:pt>
                <c:pt idx="917">
                  <c:v>-76.78328861</c:v>
                </c:pt>
                <c:pt idx="918">
                  <c:v>-76.77867999</c:v>
                </c:pt>
                <c:pt idx="919">
                  <c:v>-76.77173998</c:v>
                </c:pt>
                <c:pt idx="920">
                  <c:v>-76.76335521</c:v>
                </c:pt>
                <c:pt idx="921">
                  <c:v>-76.75584271</c:v>
                </c:pt>
                <c:pt idx="922">
                  <c:v>-76.74839402</c:v>
                </c:pt>
                <c:pt idx="923">
                  <c:v>-76.74120073</c:v>
                </c:pt>
                <c:pt idx="924">
                  <c:v>-76.73601522</c:v>
                </c:pt>
                <c:pt idx="925">
                  <c:v>-76.73528837</c:v>
                </c:pt>
                <c:pt idx="926">
                  <c:v>-76.74071588</c:v>
                </c:pt>
                <c:pt idx="927">
                  <c:v>-76.74939293</c:v>
                </c:pt>
                <c:pt idx="928">
                  <c:v>-76.75752418</c:v>
                </c:pt>
                <c:pt idx="929">
                  <c:v>-76.76472105</c:v>
                </c:pt>
                <c:pt idx="930">
                  <c:v>-76.77137674</c:v>
                </c:pt>
                <c:pt idx="931">
                  <c:v>-76.77763413</c:v>
                </c:pt>
                <c:pt idx="932">
                  <c:v>-76.78304542</c:v>
                </c:pt>
                <c:pt idx="933">
                  <c:v>-76.78544533</c:v>
                </c:pt>
                <c:pt idx="934">
                  <c:v>-76.78311163</c:v>
                </c:pt>
                <c:pt idx="935">
                  <c:v>-76.77887036</c:v>
                </c:pt>
                <c:pt idx="936">
                  <c:v>-76.77396058</c:v>
                </c:pt>
                <c:pt idx="937">
                  <c:v>-76.76911621</c:v>
                </c:pt>
                <c:pt idx="938">
                  <c:v>-76.7646048</c:v>
                </c:pt>
                <c:pt idx="939">
                  <c:v>-76.76067669</c:v>
                </c:pt>
                <c:pt idx="940">
                  <c:v>-76.75763205</c:v>
                </c:pt>
                <c:pt idx="941">
                  <c:v>-76.75559002</c:v>
                </c:pt>
                <c:pt idx="942">
                  <c:v>-76.75444614</c:v>
                </c:pt>
                <c:pt idx="943">
                  <c:v>-76.7541504</c:v>
                </c:pt>
                <c:pt idx="944">
                  <c:v>-76.75413447</c:v>
                </c:pt>
                <c:pt idx="945">
                  <c:v>-76.75415666</c:v>
                </c:pt>
                <c:pt idx="946">
                  <c:v>-76.75433427</c:v>
                </c:pt>
                <c:pt idx="947">
                  <c:v>-76.7548015</c:v>
                </c:pt>
                <c:pt idx="948">
                  <c:v>-76.75530004</c:v>
                </c:pt>
                <c:pt idx="949">
                  <c:v>-76.75580731</c:v>
                </c:pt>
                <c:pt idx="950">
                  <c:v>-76.75632829</c:v>
                </c:pt>
                <c:pt idx="951">
                  <c:v>-76.75686903</c:v>
                </c:pt>
                <c:pt idx="952">
                  <c:v>-76.75743388</c:v>
                </c:pt>
                <c:pt idx="953">
                  <c:v>-76.75766067</c:v>
                </c:pt>
                <c:pt idx="954">
                  <c:v>-76.75766067</c:v>
                </c:pt>
                <c:pt idx="955">
                  <c:v>-76.75766067</c:v>
                </c:pt>
                <c:pt idx="956">
                  <c:v>-76.75766067</c:v>
                </c:pt>
                <c:pt idx="957">
                  <c:v>-76.75766067</c:v>
                </c:pt>
                <c:pt idx="958">
                  <c:v>-76.75766067</c:v>
                </c:pt>
              </c:numCache>
            </c:numRef>
          </c:xVal>
          <c:yVal>
            <c:numRef>
              <c:f>DATA!$F$9:$F$967</c:f>
              <c:numCache>
                <c:ptCount val="959"/>
                <c:pt idx="0">
                  <c:v>39.61543189</c:v>
                </c:pt>
                <c:pt idx="1">
                  <c:v>39.61567412</c:v>
                </c:pt>
                <c:pt idx="2">
                  <c:v>39.61622088</c:v>
                </c:pt>
                <c:pt idx="3">
                  <c:v>39.61685621</c:v>
                </c:pt>
                <c:pt idx="4">
                  <c:v>39.61733668</c:v>
                </c:pt>
                <c:pt idx="5">
                  <c:v>39.61765898</c:v>
                </c:pt>
                <c:pt idx="6">
                  <c:v>39.61791889</c:v>
                </c:pt>
                <c:pt idx="7">
                  <c:v>39.6181941</c:v>
                </c:pt>
                <c:pt idx="8">
                  <c:v>39.61853414</c:v>
                </c:pt>
                <c:pt idx="9">
                  <c:v>39.61898378</c:v>
                </c:pt>
                <c:pt idx="10">
                  <c:v>39.61942111</c:v>
                </c:pt>
                <c:pt idx="11">
                  <c:v>39.61988671</c:v>
                </c:pt>
                <c:pt idx="12">
                  <c:v>39.62037225</c:v>
                </c:pt>
                <c:pt idx="13">
                  <c:v>39.62088226</c:v>
                </c:pt>
                <c:pt idx="14">
                  <c:v>39.62149666</c:v>
                </c:pt>
                <c:pt idx="15">
                  <c:v>39.62207235</c:v>
                </c:pt>
                <c:pt idx="16">
                  <c:v>39.62241432</c:v>
                </c:pt>
                <c:pt idx="17">
                  <c:v>39.62230966</c:v>
                </c:pt>
                <c:pt idx="18">
                  <c:v>39.62224313</c:v>
                </c:pt>
                <c:pt idx="19">
                  <c:v>39.62224023</c:v>
                </c:pt>
                <c:pt idx="20">
                  <c:v>39.62222564</c:v>
                </c:pt>
                <c:pt idx="21">
                  <c:v>39.6221929</c:v>
                </c:pt>
                <c:pt idx="22">
                  <c:v>39.622171</c:v>
                </c:pt>
                <c:pt idx="23">
                  <c:v>39.62217756</c:v>
                </c:pt>
                <c:pt idx="24">
                  <c:v>39.62220221</c:v>
                </c:pt>
                <c:pt idx="25">
                  <c:v>39.62220026</c:v>
                </c:pt>
                <c:pt idx="26">
                  <c:v>39.62222471</c:v>
                </c:pt>
                <c:pt idx="27">
                  <c:v>39.62223181</c:v>
                </c:pt>
                <c:pt idx="28">
                  <c:v>39.62224064</c:v>
                </c:pt>
                <c:pt idx="29">
                  <c:v>39.62223482</c:v>
                </c:pt>
                <c:pt idx="30">
                  <c:v>39.62221755</c:v>
                </c:pt>
                <c:pt idx="31">
                  <c:v>39.62221173</c:v>
                </c:pt>
                <c:pt idx="32">
                  <c:v>39.6222046</c:v>
                </c:pt>
                <c:pt idx="33">
                  <c:v>39.6222117</c:v>
                </c:pt>
                <c:pt idx="34">
                  <c:v>39.62222253</c:v>
                </c:pt>
                <c:pt idx="35">
                  <c:v>39.62225452</c:v>
                </c:pt>
                <c:pt idx="36">
                  <c:v>39.62226217</c:v>
                </c:pt>
                <c:pt idx="37">
                  <c:v>39.62225843</c:v>
                </c:pt>
                <c:pt idx="38">
                  <c:v>39.62225433</c:v>
                </c:pt>
                <c:pt idx="39">
                  <c:v>39.6222561</c:v>
                </c:pt>
                <c:pt idx="40">
                  <c:v>39.6222796</c:v>
                </c:pt>
                <c:pt idx="41">
                  <c:v>39.62222162</c:v>
                </c:pt>
                <c:pt idx="42">
                  <c:v>39.62200121</c:v>
                </c:pt>
                <c:pt idx="43">
                  <c:v>39.62166103</c:v>
                </c:pt>
                <c:pt idx="44">
                  <c:v>39.62095319</c:v>
                </c:pt>
                <c:pt idx="45">
                  <c:v>39.61914644</c:v>
                </c:pt>
                <c:pt idx="46">
                  <c:v>39.61609381</c:v>
                </c:pt>
                <c:pt idx="47">
                  <c:v>39.61249587</c:v>
                </c:pt>
                <c:pt idx="48">
                  <c:v>39.60903568</c:v>
                </c:pt>
                <c:pt idx="49">
                  <c:v>39.60525253</c:v>
                </c:pt>
                <c:pt idx="50">
                  <c:v>39.60121005</c:v>
                </c:pt>
                <c:pt idx="51">
                  <c:v>39.59687118</c:v>
                </c:pt>
                <c:pt idx="52">
                  <c:v>39.59270598</c:v>
                </c:pt>
                <c:pt idx="53">
                  <c:v>39.58977857</c:v>
                </c:pt>
                <c:pt idx="54">
                  <c:v>39.58860154</c:v>
                </c:pt>
                <c:pt idx="55">
                  <c:v>39.58828743</c:v>
                </c:pt>
                <c:pt idx="56">
                  <c:v>39.587388</c:v>
                </c:pt>
                <c:pt idx="57">
                  <c:v>39.58696767</c:v>
                </c:pt>
                <c:pt idx="58">
                  <c:v>39.58653856</c:v>
                </c:pt>
                <c:pt idx="59">
                  <c:v>39.58603514</c:v>
                </c:pt>
                <c:pt idx="60">
                  <c:v>39.58540212</c:v>
                </c:pt>
                <c:pt idx="61">
                  <c:v>39.58472166</c:v>
                </c:pt>
                <c:pt idx="62">
                  <c:v>39.5839425</c:v>
                </c:pt>
                <c:pt idx="63">
                  <c:v>39.58300701</c:v>
                </c:pt>
                <c:pt idx="64">
                  <c:v>39.58196788</c:v>
                </c:pt>
                <c:pt idx="65">
                  <c:v>39.58096289</c:v>
                </c:pt>
                <c:pt idx="66">
                  <c:v>39.58015698</c:v>
                </c:pt>
                <c:pt idx="67">
                  <c:v>39.57955387</c:v>
                </c:pt>
                <c:pt idx="68">
                  <c:v>39.57893324</c:v>
                </c:pt>
                <c:pt idx="69">
                  <c:v>39.57826351</c:v>
                </c:pt>
                <c:pt idx="70">
                  <c:v>39.57762597</c:v>
                </c:pt>
                <c:pt idx="71">
                  <c:v>39.57695315</c:v>
                </c:pt>
                <c:pt idx="72">
                  <c:v>39.57618215</c:v>
                </c:pt>
                <c:pt idx="73">
                  <c:v>39.57529151</c:v>
                </c:pt>
                <c:pt idx="74">
                  <c:v>39.57433027</c:v>
                </c:pt>
                <c:pt idx="75">
                  <c:v>39.57334171</c:v>
                </c:pt>
                <c:pt idx="76">
                  <c:v>39.57241225</c:v>
                </c:pt>
                <c:pt idx="77">
                  <c:v>39.57146728</c:v>
                </c:pt>
                <c:pt idx="78">
                  <c:v>39.57053024</c:v>
                </c:pt>
                <c:pt idx="79">
                  <c:v>39.569343</c:v>
                </c:pt>
                <c:pt idx="80">
                  <c:v>39.56799843</c:v>
                </c:pt>
                <c:pt idx="81">
                  <c:v>39.56661807</c:v>
                </c:pt>
                <c:pt idx="82">
                  <c:v>39.5652711</c:v>
                </c:pt>
                <c:pt idx="83">
                  <c:v>39.56394652</c:v>
                </c:pt>
                <c:pt idx="84">
                  <c:v>39.56275054</c:v>
                </c:pt>
                <c:pt idx="85">
                  <c:v>39.56173233</c:v>
                </c:pt>
                <c:pt idx="86">
                  <c:v>39.56069104</c:v>
                </c:pt>
                <c:pt idx="87">
                  <c:v>39.55955714</c:v>
                </c:pt>
                <c:pt idx="88">
                  <c:v>39.55849646</c:v>
                </c:pt>
                <c:pt idx="89">
                  <c:v>39.55735324</c:v>
                </c:pt>
                <c:pt idx="90">
                  <c:v>39.55608492</c:v>
                </c:pt>
                <c:pt idx="91">
                  <c:v>39.55471476</c:v>
                </c:pt>
                <c:pt idx="92">
                  <c:v>39.55335387</c:v>
                </c:pt>
                <c:pt idx="93">
                  <c:v>39.5521191</c:v>
                </c:pt>
                <c:pt idx="94">
                  <c:v>39.55103602</c:v>
                </c:pt>
                <c:pt idx="95">
                  <c:v>39.55006514</c:v>
                </c:pt>
                <c:pt idx="96">
                  <c:v>39.54902966</c:v>
                </c:pt>
                <c:pt idx="97">
                  <c:v>39.54802191</c:v>
                </c:pt>
                <c:pt idx="98">
                  <c:v>39.54704914</c:v>
                </c:pt>
                <c:pt idx="99">
                  <c:v>39.54601866</c:v>
                </c:pt>
                <c:pt idx="100">
                  <c:v>39.54491068</c:v>
                </c:pt>
                <c:pt idx="101">
                  <c:v>39.54373321</c:v>
                </c:pt>
                <c:pt idx="102">
                  <c:v>39.54253445</c:v>
                </c:pt>
                <c:pt idx="103">
                  <c:v>39.54137221</c:v>
                </c:pt>
                <c:pt idx="104">
                  <c:v>39.54024392</c:v>
                </c:pt>
                <c:pt idx="105">
                  <c:v>39.53904708</c:v>
                </c:pt>
                <c:pt idx="106">
                  <c:v>39.53780561</c:v>
                </c:pt>
                <c:pt idx="107">
                  <c:v>39.53657661</c:v>
                </c:pt>
                <c:pt idx="108">
                  <c:v>39.53530489</c:v>
                </c:pt>
                <c:pt idx="109">
                  <c:v>39.53399415</c:v>
                </c:pt>
                <c:pt idx="110">
                  <c:v>39.53265982</c:v>
                </c:pt>
                <c:pt idx="111">
                  <c:v>39.53137836</c:v>
                </c:pt>
                <c:pt idx="112">
                  <c:v>39.5301516</c:v>
                </c:pt>
                <c:pt idx="113">
                  <c:v>39.52887576</c:v>
                </c:pt>
                <c:pt idx="114">
                  <c:v>39.5276437</c:v>
                </c:pt>
                <c:pt idx="115">
                  <c:v>39.52639871</c:v>
                </c:pt>
                <c:pt idx="116">
                  <c:v>39.52510103</c:v>
                </c:pt>
                <c:pt idx="117">
                  <c:v>39.52374587</c:v>
                </c:pt>
                <c:pt idx="118">
                  <c:v>39.52233825</c:v>
                </c:pt>
                <c:pt idx="119">
                  <c:v>39.52090911</c:v>
                </c:pt>
                <c:pt idx="120">
                  <c:v>39.51952537</c:v>
                </c:pt>
                <c:pt idx="121">
                  <c:v>39.51818447</c:v>
                </c:pt>
                <c:pt idx="122">
                  <c:v>39.5168261</c:v>
                </c:pt>
                <c:pt idx="123">
                  <c:v>39.51550923</c:v>
                </c:pt>
                <c:pt idx="124">
                  <c:v>39.51421526</c:v>
                </c:pt>
                <c:pt idx="125">
                  <c:v>39.51294776</c:v>
                </c:pt>
                <c:pt idx="126">
                  <c:v>39.51164726</c:v>
                </c:pt>
                <c:pt idx="127">
                  <c:v>39.51034517</c:v>
                </c:pt>
                <c:pt idx="128">
                  <c:v>39.50905963</c:v>
                </c:pt>
                <c:pt idx="129">
                  <c:v>39.50772831</c:v>
                </c:pt>
                <c:pt idx="130">
                  <c:v>39.5063528</c:v>
                </c:pt>
                <c:pt idx="131">
                  <c:v>39.50491095</c:v>
                </c:pt>
                <c:pt idx="132">
                  <c:v>39.50348152</c:v>
                </c:pt>
                <c:pt idx="133">
                  <c:v>39.50216395</c:v>
                </c:pt>
                <c:pt idx="134">
                  <c:v>39.5009465</c:v>
                </c:pt>
                <c:pt idx="135">
                  <c:v>39.49978596</c:v>
                </c:pt>
                <c:pt idx="136">
                  <c:v>39.49860211</c:v>
                </c:pt>
                <c:pt idx="137">
                  <c:v>39.49738286</c:v>
                </c:pt>
                <c:pt idx="138">
                  <c:v>39.49620532</c:v>
                </c:pt>
                <c:pt idx="139">
                  <c:v>39.49502979</c:v>
                </c:pt>
                <c:pt idx="140">
                  <c:v>39.49396338</c:v>
                </c:pt>
                <c:pt idx="141">
                  <c:v>39.49321503</c:v>
                </c:pt>
                <c:pt idx="142">
                  <c:v>39.49279769</c:v>
                </c:pt>
                <c:pt idx="143">
                  <c:v>39.49267106</c:v>
                </c:pt>
                <c:pt idx="144">
                  <c:v>39.49270065</c:v>
                </c:pt>
                <c:pt idx="145">
                  <c:v>39.4928204</c:v>
                </c:pt>
                <c:pt idx="146">
                  <c:v>39.4930936</c:v>
                </c:pt>
                <c:pt idx="147">
                  <c:v>39.49353727</c:v>
                </c:pt>
                <c:pt idx="148">
                  <c:v>39.49405088</c:v>
                </c:pt>
                <c:pt idx="149">
                  <c:v>39.49466475</c:v>
                </c:pt>
                <c:pt idx="150">
                  <c:v>39.49504569</c:v>
                </c:pt>
                <c:pt idx="151">
                  <c:v>39.49504758</c:v>
                </c:pt>
                <c:pt idx="152">
                  <c:v>39.49422526</c:v>
                </c:pt>
                <c:pt idx="153">
                  <c:v>39.49323792</c:v>
                </c:pt>
                <c:pt idx="154">
                  <c:v>39.49221393</c:v>
                </c:pt>
                <c:pt idx="155">
                  <c:v>39.4909787</c:v>
                </c:pt>
                <c:pt idx="156">
                  <c:v>39.48938936</c:v>
                </c:pt>
                <c:pt idx="157">
                  <c:v>39.48752102</c:v>
                </c:pt>
                <c:pt idx="158">
                  <c:v>39.48548271</c:v>
                </c:pt>
                <c:pt idx="159">
                  <c:v>39.48317764</c:v>
                </c:pt>
                <c:pt idx="160">
                  <c:v>39.48080959</c:v>
                </c:pt>
                <c:pt idx="161">
                  <c:v>39.47819648</c:v>
                </c:pt>
                <c:pt idx="162">
                  <c:v>39.47555046</c:v>
                </c:pt>
                <c:pt idx="163">
                  <c:v>39.47297882</c:v>
                </c:pt>
                <c:pt idx="164">
                  <c:v>39.4705935</c:v>
                </c:pt>
                <c:pt idx="165">
                  <c:v>39.4684757</c:v>
                </c:pt>
                <c:pt idx="166">
                  <c:v>39.46636143</c:v>
                </c:pt>
                <c:pt idx="167">
                  <c:v>39.46409674</c:v>
                </c:pt>
                <c:pt idx="168">
                  <c:v>39.4618341</c:v>
                </c:pt>
                <c:pt idx="169">
                  <c:v>39.45989944</c:v>
                </c:pt>
                <c:pt idx="170">
                  <c:v>39.45836607</c:v>
                </c:pt>
                <c:pt idx="171">
                  <c:v>39.45697789</c:v>
                </c:pt>
                <c:pt idx="172">
                  <c:v>39.45565866</c:v>
                </c:pt>
                <c:pt idx="173">
                  <c:v>39.4546686</c:v>
                </c:pt>
                <c:pt idx="174">
                  <c:v>39.45415338</c:v>
                </c:pt>
                <c:pt idx="175">
                  <c:v>39.45408324</c:v>
                </c:pt>
                <c:pt idx="176">
                  <c:v>39.45405254</c:v>
                </c:pt>
                <c:pt idx="177">
                  <c:v>39.45397485</c:v>
                </c:pt>
                <c:pt idx="178">
                  <c:v>39.45373511</c:v>
                </c:pt>
                <c:pt idx="179">
                  <c:v>39.45297355</c:v>
                </c:pt>
                <c:pt idx="180">
                  <c:v>39.45188139</c:v>
                </c:pt>
                <c:pt idx="181">
                  <c:v>39.45082418</c:v>
                </c:pt>
                <c:pt idx="182">
                  <c:v>39.44969664</c:v>
                </c:pt>
                <c:pt idx="183">
                  <c:v>39.44846997</c:v>
                </c:pt>
                <c:pt idx="184">
                  <c:v>39.44715415</c:v>
                </c:pt>
                <c:pt idx="185">
                  <c:v>39.445708</c:v>
                </c:pt>
                <c:pt idx="186">
                  <c:v>39.44418712</c:v>
                </c:pt>
                <c:pt idx="187">
                  <c:v>39.44255469</c:v>
                </c:pt>
                <c:pt idx="188">
                  <c:v>39.44099549</c:v>
                </c:pt>
                <c:pt idx="189">
                  <c:v>39.43959325</c:v>
                </c:pt>
                <c:pt idx="190">
                  <c:v>39.4382081</c:v>
                </c:pt>
                <c:pt idx="191">
                  <c:v>39.43681418</c:v>
                </c:pt>
                <c:pt idx="192">
                  <c:v>39.43551735</c:v>
                </c:pt>
                <c:pt idx="193">
                  <c:v>39.43441873</c:v>
                </c:pt>
                <c:pt idx="194">
                  <c:v>39.43354852</c:v>
                </c:pt>
                <c:pt idx="195">
                  <c:v>39.4326592</c:v>
                </c:pt>
                <c:pt idx="196">
                  <c:v>39.43177208</c:v>
                </c:pt>
                <c:pt idx="197">
                  <c:v>39.43086856</c:v>
                </c:pt>
                <c:pt idx="198">
                  <c:v>39.42987961</c:v>
                </c:pt>
                <c:pt idx="199">
                  <c:v>39.4288459</c:v>
                </c:pt>
                <c:pt idx="200">
                  <c:v>39.42781717</c:v>
                </c:pt>
                <c:pt idx="201">
                  <c:v>39.42681678</c:v>
                </c:pt>
                <c:pt idx="202">
                  <c:v>39.42584897</c:v>
                </c:pt>
                <c:pt idx="203">
                  <c:v>39.42506054</c:v>
                </c:pt>
                <c:pt idx="204">
                  <c:v>39.42425847</c:v>
                </c:pt>
                <c:pt idx="205">
                  <c:v>39.42334127</c:v>
                </c:pt>
                <c:pt idx="206">
                  <c:v>39.42243404</c:v>
                </c:pt>
                <c:pt idx="207">
                  <c:v>39.42163734</c:v>
                </c:pt>
                <c:pt idx="208">
                  <c:v>39.42071652</c:v>
                </c:pt>
                <c:pt idx="209">
                  <c:v>39.41969214</c:v>
                </c:pt>
                <c:pt idx="210">
                  <c:v>39.41869116</c:v>
                </c:pt>
                <c:pt idx="211">
                  <c:v>39.41769947</c:v>
                </c:pt>
                <c:pt idx="212">
                  <c:v>39.41661701</c:v>
                </c:pt>
                <c:pt idx="213">
                  <c:v>39.41564866</c:v>
                </c:pt>
                <c:pt idx="214">
                  <c:v>39.41509528</c:v>
                </c:pt>
                <c:pt idx="215">
                  <c:v>39.41467062</c:v>
                </c:pt>
                <c:pt idx="216">
                  <c:v>39.41451493</c:v>
                </c:pt>
                <c:pt idx="217">
                  <c:v>39.41469964</c:v>
                </c:pt>
                <c:pt idx="218">
                  <c:v>39.41525018</c:v>
                </c:pt>
                <c:pt idx="219">
                  <c:v>39.4161226</c:v>
                </c:pt>
                <c:pt idx="220">
                  <c:v>39.41719869</c:v>
                </c:pt>
                <c:pt idx="221">
                  <c:v>39.41845506</c:v>
                </c:pt>
                <c:pt idx="222">
                  <c:v>39.41979955</c:v>
                </c:pt>
                <c:pt idx="223">
                  <c:v>39.42109885</c:v>
                </c:pt>
                <c:pt idx="224">
                  <c:v>39.42264124</c:v>
                </c:pt>
                <c:pt idx="225">
                  <c:v>39.4245944</c:v>
                </c:pt>
                <c:pt idx="226">
                  <c:v>39.4265221</c:v>
                </c:pt>
                <c:pt idx="227">
                  <c:v>39.42793046</c:v>
                </c:pt>
                <c:pt idx="228">
                  <c:v>39.42883249</c:v>
                </c:pt>
                <c:pt idx="229">
                  <c:v>39.42957267</c:v>
                </c:pt>
                <c:pt idx="230">
                  <c:v>39.43030044</c:v>
                </c:pt>
                <c:pt idx="231">
                  <c:v>39.43140503</c:v>
                </c:pt>
                <c:pt idx="232">
                  <c:v>39.43256338</c:v>
                </c:pt>
                <c:pt idx="233">
                  <c:v>39.43370046</c:v>
                </c:pt>
                <c:pt idx="234">
                  <c:v>39.43476315</c:v>
                </c:pt>
                <c:pt idx="235">
                  <c:v>39.43574664</c:v>
                </c:pt>
                <c:pt idx="236">
                  <c:v>39.43676328</c:v>
                </c:pt>
                <c:pt idx="237">
                  <c:v>39.4378416</c:v>
                </c:pt>
                <c:pt idx="238">
                  <c:v>39.43894478</c:v>
                </c:pt>
                <c:pt idx="239">
                  <c:v>39.44004237</c:v>
                </c:pt>
                <c:pt idx="240">
                  <c:v>39.44126884</c:v>
                </c:pt>
                <c:pt idx="241">
                  <c:v>39.4426038</c:v>
                </c:pt>
                <c:pt idx="242">
                  <c:v>39.44392264</c:v>
                </c:pt>
                <c:pt idx="243">
                  <c:v>39.44524854</c:v>
                </c:pt>
                <c:pt idx="244">
                  <c:v>39.44665936</c:v>
                </c:pt>
                <c:pt idx="245">
                  <c:v>39.44822917</c:v>
                </c:pt>
                <c:pt idx="246">
                  <c:v>39.44990453</c:v>
                </c:pt>
                <c:pt idx="247">
                  <c:v>39.45162462</c:v>
                </c:pt>
                <c:pt idx="248">
                  <c:v>39.45341237</c:v>
                </c:pt>
                <c:pt idx="249">
                  <c:v>39.45503427</c:v>
                </c:pt>
                <c:pt idx="250">
                  <c:v>39.45677444</c:v>
                </c:pt>
                <c:pt idx="251">
                  <c:v>39.4584836</c:v>
                </c:pt>
                <c:pt idx="252">
                  <c:v>39.46023881</c:v>
                </c:pt>
                <c:pt idx="253">
                  <c:v>39.46204426</c:v>
                </c:pt>
                <c:pt idx="254">
                  <c:v>39.46372508</c:v>
                </c:pt>
                <c:pt idx="255">
                  <c:v>39.46490718</c:v>
                </c:pt>
                <c:pt idx="256">
                  <c:v>39.46595995</c:v>
                </c:pt>
                <c:pt idx="257">
                  <c:v>39.46698469</c:v>
                </c:pt>
                <c:pt idx="258">
                  <c:v>39.46780049</c:v>
                </c:pt>
                <c:pt idx="259">
                  <c:v>39.46845261</c:v>
                </c:pt>
                <c:pt idx="260">
                  <c:v>39.46902708</c:v>
                </c:pt>
                <c:pt idx="261">
                  <c:v>39.46976628</c:v>
                </c:pt>
                <c:pt idx="262">
                  <c:v>39.47071454</c:v>
                </c:pt>
                <c:pt idx="263">
                  <c:v>39.4714746</c:v>
                </c:pt>
                <c:pt idx="264">
                  <c:v>39.47253516</c:v>
                </c:pt>
                <c:pt idx="265">
                  <c:v>39.47361055</c:v>
                </c:pt>
                <c:pt idx="266">
                  <c:v>39.47494531</c:v>
                </c:pt>
                <c:pt idx="267">
                  <c:v>39.47684653</c:v>
                </c:pt>
                <c:pt idx="268">
                  <c:v>39.47892696</c:v>
                </c:pt>
                <c:pt idx="269">
                  <c:v>39.48122759</c:v>
                </c:pt>
                <c:pt idx="270">
                  <c:v>39.48395698</c:v>
                </c:pt>
                <c:pt idx="271">
                  <c:v>39.4869159</c:v>
                </c:pt>
                <c:pt idx="272">
                  <c:v>39.4899975</c:v>
                </c:pt>
                <c:pt idx="273">
                  <c:v>39.49314335</c:v>
                </c:pt>
                <c:pt idx="274">
                  <c:v>39.49641036</c:v>
                </c:pt>
                <c:pt idx="275">
                  <c:v>39.4999215</c:v>
                </c:pt>
                <c:pt idx="276">
                  <c:v>39.5033771</c:v>
                </c:pt>
                <c:pt idx="277">
                  <c:v>39.50645038</c:v>
                </c:pt>
                <c:pt idx="278">
                  <c:v>39.50941657</c:v>
                </c:pt>
                <c:pt idx="279">
                  <c:v>39.51199715</c:v>
                </c:pt>
                <c:pt idx="280">
                  <c:v>39.51444623</c:v>
                </c:pt>
                <c:pt idx="281">
                  <c:v>39.51709912</c:v>
                </c:pt>
                <c:pt idx="282">
                  <c:v>39.52000712</c:v>
                </c:pt>
                <c:pt idx="283">
                  <c:v>39.52303828</c:v>
                </c:pt>
                <c:pt idx="284">
                  <c:v>39.52621538</c:v>
                </c:pt>
                <c:pt idx="285">
                  <c:v>39.52932016</c:v>
                </c:pt>
                <c:pt idx="286">
                  <c:v>39.53176779</c:v>
                </c:pt>
                <c:pt idx="287">
                  <c:v>39.53356487</c:v>
                </c:pt>
                <c:pt idx="288">
                  <c:v>39.53518853</c:v>
                </c:pt>
                <c:pt idx="289">
                  <c:v>39.5367873</c:v>
                </c:pt>
                <c:pt idx="290">
                  <c:v>39.53838869</c:v>
                </c:pt>
                <c:pt idx="291">
                  <c:v>39.5402253</c:v>
                </c:pt>
                <c:pt idx="292">
                  <c:v>39.54227037</c:v>
                </c:pt>
                <c:pt idx="293">
                  <c:v>39.54449291</c:v>
                </c:pt>
                <c:pt idx="294">
                  <c:v>39.54695567</c:v>
                </c:pt>
                <c:pt idx="295">
                  <c:v>39.5495409</c:v>
                </c:pt>
                <c:pt idx="296">
                  <c:v>39.55213523</c:v>
                </c:pt>
                <c:pt idx="297">
                  <c:v>39.55420109</c:v>
                </c:pt>
                <c:pt idx="298">
                  <c:v>39.55544072</c:v>
                </c:pt>
                <c:pt idx="299">
                  <c:v>39.55607021</c:v>
                </c:pt>
                <c:pt idx="300">
                  <c:v>39.55660769</c:v>
                </c:pt>
                <c:pt idx="301">
                  <c:v>39.55740106</c:v>
                </c:pt>
                <c:pt idx="302">
                  <c:v>39.55859587</c:v>
                </c:pt>
                <c:pt idx="303">
                  <c:v>39.56017157</c:v>
                </c:pt>
                <c:pt idx="304">
                  <c:v>39.56243852</c:v>
                </c:pt>
                <c:pt idx="305">
                  <c:v>39.56502277</c:v>
                </c:pt>
                <c:pt idx="306">
                  <c:v>39.56770211</c:v>
                </c:pt>
                <c:pt idx="307">
                  <c:v>39.5703274</c:v>
                </c:pt>
                <c:pt idx="308">
                  <c:v>39.57275662</c:v>
                </c:pt>
                <c:pt idx="309">
                  <c:v>39.57489742</c:v>
                </c:pt>
                <c:pt idx="310">
                  <c:v>39.57662915</c:v>
                </c:pt>
                <c:pt idx="311">
                  <c:v>39.57834264</c:v>
                </c:pt>
                <c:pt idx="312">
                  <c:v>39.57964174</c:v>
                </c:pt>
                <c:pt idx="313">
                  <c:v>39.58053823</c:v>
                </c:pt>
                <c:pt idx="314">
                  <c:v>39.58133232</c:v>
                </c:pt>
                <c:pt idx="315">
                  <c:v>39.58202731</c:v>
                </c:pt>
                <c:pt idx="316">
                  <c:v>39.58264063</c:v>
                </c:pt>
                <c:pt idx="317">
                  <c:v>39.58336341</c:v>
                </c:pt>
                <c:pt idx="318">
                  <c:v>39.58418204</c:v>
                </c:pt>
                <c:pt idx="319">
                  <c:v>39.58506675</c:v>
                </c:pt>
                <c:pt idx="320">
                  <c:v>39.58594927</c:v>
                </c:pt>
                <c:pt idx="321">
                  <c:v>39.58693838</c:v>
                </c:pt>
                <c:pt idx="322">
                  <c:v>39.58783015</c:v>
                </c:pt>
                <c:pt idx="323">
                  <c:v>39.58857787</c:v>
                </c:pt>
                <c:pt idx="324">
                  <c:v>39.58912126</c:v>
                </c:pt>
                <c:pt idx="325">
                  <c:v>39.589446</c:v>
                </c:pt>
                <c:pt idx="326">
                  <c:v>39.58976542</c:v>
                </c:pt>
                <c:pt idx="327">
                  <c:v>39.59009699</c:v>
                </c:pt>
                <c:pt idx="328">
                  <c:v>39.59040098</c:v>
                </c:pt>
                <c:pt idx="329">
                  <c:v>39.59067053</c:v>
                </c:pt>
                <c:pt idx="330">
                  <c:v>39.5910658</c:v>
                </c:pt>
                <c:pt idx="331">
                  <c:v>39.59165062</c:v>
                </c:pt>
                <c:pt idx="332">
                  <c:v>39.59237351</c:v>
                </c:pt>
                <c:pt idx="333">
                  <c:v>39.59317446</c:v>
                </c:pt>
                <c:pt idx="334">
                  <c:v>39.59390064</c:v>
                </c:pt>
                <c:pt idx="335">
                  <c:v>39.59414092</c:v>
                </c:pt>
                <c:pt idx="336">
                  <c:v>39.59413209</c:v>
                </c:pt>
                <c:pt idx="337">
                  <c:v>39.59424201</c:v>
                </c:pt>
                <c:pt idx="338">
                  <c:v>39.5942062</c:v>
                </c:pt>
                <c:pt idx="339">
                  <c:v>39.5939433</c:v>
                </c:pt>
                <c:pt idx="340">
                  <c:v>39.59306758</c:v>
                </c:pt>
                <c:pt idx="341">
                  <c:v>39.59169263</c:v>
                </c:pt>
                <c:pt idx="342">
                  <c:v>39.59018258</c:v>
                </c:pt>
                <c:pt idx="343">
                  <c:v>39.58874014</c:v>
                </c:pt>
                <c:pt idx="344">
                  <c:v>39.58745419</c:v>
                </c:pt>
                <c:pt idx="345">
                  <c:v>39.58620863</c:v>
                </c:pt>
                <c:pt idx="346">
                  <c:v>39.58504051</c:v>
                </c:pt>
                <c:pt idx="347">
                  <c:v>39.58385026</c:v>
                </c:pt>
                <c:pt idx="348">
                  <c:v>39.5826796</c:v>
                </c:pt>
                <c:pt idx="349">
                  <c:v>39.58152015</c:v>
                </c:pt>
                <c:pt idx="350">
                  <c:v>39.58058068</c:v>
                </c:pt>
                <c:pt idx="351">
                  <c:v>39.57980122</c:v>
                </c:pt>
                <c:pt idx="352">
                  <c:v>39.57892419</c:v>
                </c:pt>
                <c:pt idx="353">
                  <c:v>39.57795836</c:v>
                </c:pt>
                <c:pt idx="354">
                  <c:v>39.57694123</c:v>
                </c:pt>
                <c:pt idx="355">
                  <c:v>39.57608391</c:v>
                </c:pt>
                <c:pt idx="356">
                  <c:v>39.57510281</c:v>
                </c:pt>
                <c:pt idx="357">
                  <c:v>39.57260873</c:v>
                </c:pt>
                <c:pt idx="358">
                  <c:v>39.56849287</c:v>
                </c:pt>
                <c:pt idx="359">
                  <c:v>39.56237778</c:v>
                </c:pt>
                <c:pt idx="360">
                  <c:v>39.55484714</c:v>
                </c:pt>
                <c:pt idx="361">
                  <c:v>39.54769058</c:v>
                </c:pt>
                <c:pt idx="362">
                  <c:v>39.54290141</c:v>
                </c:pt>
                <c:pt idx="363">
                  <c:v>39.54169651</c:v>
                </c:pt>
                <c:pt idx="364">
                  <c:v>39.54484415</c:v>
                </c:pt>
                <c:pt idx="365">
                  <c:v>39.54914929</c:v>
                </c:pt>
                <c:pt idx="366">
                  <c:v>39.55404245</c:v>
                </c:pt>
                <c:pt idx="367">
                  <c:v>39.55906912</c:v>
                </c:pt>
                <c:pt idx="368">
                  <c:v>39.56474058</c:v>
                </c:pt>
                <c:pt idx="369">
                  <c:v>39.57054718</c:v>
                </c:pt>
                <c:pt idx="370">
                  <c:v>39.57557821</c:v>
                </c:pt>
                <c:pt idx="371">
                  <c:v>39.57874927</c:v>
                </c:pt>
                <c:pt idx="372">
                  <c:v>39.57879271</c:v>
                </c:pt>
                <c:pt idx="373">
                  <c:v>39.57550418</c:v>
                </c:pt>
                <c:pt idx="374">
                  <c:v>39.56915179</c:v>
                </c:pt>
                <c:pt idx="375">
                  <c:v>39.56152147</c:v>
                </c:pt>
                <c:pt idx="376">
                  <c:v>39.55496226</c:v>
                </c:pt>
                <c:pt idx="377">
                  <c:v>39.55129071</c:v>
                </c:pt>
                <c:pt idx="378">
                  <c:v>39.55226308</c:v>
                </c:pt>
                <c:pt idx="379">
                  <c:v>39.55576115</c:v>
                </c:pt>
                <c:pt idx="380">
                  <c:v>39.56122792</c:v>
                </c:pt>
                <c:pt idx="381">
                  <c:v>39.56723746</c:v>
                </c:pt>
                <c:pt idx="382">
                  <c:v>39.57212983</c:v>
                </c:pt>
                <c:pt idx="383">
                  <c:v>39.57510843</c:v>
                </c:pt>
                <c:pt idx="384">
                  <c:v>39.57485645</c:v>
                </c:pt>
                <c:pt idx="385">
                  <c:v>39.57139074</c:v>
                </c:pt>
                <c:pt idx="386">
                  <c:v>39.56513203</c:v>
                </c:pt>
                <c:pt idx="387">
                  <c:v>39.55764895</c:v>
                </c:pt>
                <c:pt idx="388">
                  <c:v>39.55130295</c:v>
                </c:pt>
                <c:pt idx="389">
                  <c:v>39.54823209</c:v>
                </c:pt>
                <c:pt idx="390">
                  <c:v>39.54844043</c:v>
                </c:pt>
                <c:pt idx="391">
                  <c:v>39.55098394</c:v>
                </c:pt>
                <c:pt idx="392">
                  <c:v>39.55541132</c:v>
                </c:pt>
                <c:pt idx="393">
                  <c:v>39.56123802</c:v>
                </c:pt>
                <c:pt idx="394">
                  <c:v>39.56746324</c:v>
                </c:pt>
                <c:pt idx="395">
                  <c:v>39.57322581</c:v>
                </c:pt>
                <c:pt idx="396">
                  <c:v>39.57677146</c:v>
                </c:pt>
                <c:pt idx="397">
                  <c:v>39.57704784</c:v>
                </c:pt>
                <c:pt idx="398">
                  <c:v>39.5737425</c:v>
                </c:pt>
                <c:pt idx="399">
                  <c:v>39.56783396</c:v>
                </c:pt>
                <c:pt idx="400">
                  <c:v>39.56139317</c:v>
                </c:pt>
                <c:pt idx="401">
                  <c:v>39.55662645</c:v>
                </c:pt>
                <c:pt idx="402">
                  <c:v>39.5548256</c:v>
                </c:pt>
                <c:pt idx="403">
                  <c:v>39.55583876</c:v>
                </c:pt>
                <c:pt idx="404">
                  <c:v>39.55938724</c:v>
                </c:pt>
                <c:pt idx="405">
                  <c:v>39.56519111</c:v>
                </c:pt>
                <c:pt idx="406">
                  <c:v>39.57149534</c:v>
                </c:pt>
                <c:pt idx="407">
                  <c:v>39.57666725</c:v>
                </c:pt>
                <c:pt idx="408">
                  <c:v>39.57931852</c:v>
                </c:pt>
                <c:pt idx="409">
                  <c:v>39.57831496</c:v>
                </c:pt>
                <c:pt idx="410">
                  <c:v>39.57399181</c:v>
                </c:pt>
                <c:pt idx="411">
                  <c:v>39.56787888</c:v>
                </c:pt>
                <c:pt idx="412">
                  <c:v>39.56191615</c:v>
                </c:pt>
                <c:pt idx="413">
                  <c:v>39.55743432</c:v>
                </c:pt>
                <c:pt idx="414">
                  <c:v>39.556341</c:v>
                </c:pt>
                <c:pt idx="415">
                  <c:v>39.55800603</c:v>
                </c:pt>
                <c:pt idx="416">
                  <c:v>39.56238279</c:v>
                </c:pt>
                <c:pt idx="417">
                  <c:v>39.56840533</c:v>
                </c:pt>
                <c:pt idx="418">
                  <c:v>39.57473224</c:v>
                </c:pt>
                <c:pt idx="419">
                  <c:v>39.57952692</c:v>
                </c:pt>
                <c:pt idx="420">
                  <c:v>39.58192078</c:v>
                </c:pt>
                <c:pt idx="421">
                  <c:v>39.58105014</c:v>
                </c:pt>
                <c:pt idx="422">
                  <c:v>39.57620456</c:v>
                </c:pt>
                <c:pt idx="423">
                  <c:v>39.57020334</c:v>
                </c:pt>
                <c:pt idx="424">
                  <c:v>39.56432465</c:v>
                </c:pt>
                <c:pt idx="425">
                  <c:v>39.55984965</c:v>
                </c:pt>
                <c:pt idx="426">
                  <c:v>39.55733512</c:v>
                </c:pt>
                <c:pt idx="427">
                  <c:v>39.55754814</c:v>
                </c:pt>
                <c:pt idx="428">
                  <c:v>39.56100099</c:v>
                </c:pt>
                <c:pt idx="429">
                  <c:v>39.56671822</c:v>
                </c:pt>
                <c:pt idx="430">
                  <c:v>39.57294501</c:v>
                </c:pt>
                <c:pt idx="431">
                  <c:v>39.5767924</c:v>
                </c:pt>
                <c:pt idx="432">
                  <c:v>39.57614152</c:v>
                </c:pt>
                <c:pt idx="433">
                  <c:v>39.57227069</c:v>
                </c:pt>
                <c:pt idx="434">
                  <c:v>39.57185057</c:v>
                </c:pt>
                <c:pt idx="435">
                  <c:v>39.57682231</c:v>
                </c:pt>
                <c:pt idx="436">
                  <c:v>39.58177363</c:v>
                </c:pt>
                <c:pt idx="437">
                  <c:v>39.58297506</c:v>
                </c:pt>
                <c:pt idx="438">
                  <c:v>39.58066531</c:v>
                </c:pt>
                <c:pt idx="439">
                  <c:v>39.57715161</c:v>
                </c:pt>
                <c:pt idx="440">
                  <c:v>39.57359017</c:v>
                </c:pt>
                <c:pt idx="441">
                  <c:v>39.56911953</c:v>
                </c:pt>
                <c:pt idx="442">
                  <c:v>39.56300035</c:v>
                </c:pt>
                <c:pt idx="443">
                  <c:v>39.55711255</c:v>
                </c:pt>
                <c:pt idx="444">
                  <c:v>39.55301424</c:v>
                </c:pt>
                <c:pt idx="445">
                  <c:v>39.55086185</c:v>
                </c:pt>
                <c:pt idx="446">
                  <c:v>39.55009637</c:v>
                </c:pt>
                <c:pt idx="447">
                  <c:v>39.55001012</c:v>
                </c:pt>
                <c:pt idx="448">
                  <c:v>39.54972108</c:v>
                </c:pt>
                <c:pt idx="449">
                  <c:v>39.54985304</c:v>
                </c:pt>
                <c:pt idx="450">
                  <c:v>39.55342064</c:v>
                </c:pt>
                <c:pt idx="451">
                  <c:v>39.55922286</c:v>
                </c:pt>
                <c:pt idx="452">
                  <c:v>39.56365473</c:v>
                </c:pt>
                <c:pt idx="453">
                  <c:v>39.56547178</c:v>
                </c:pt>
                <c:pt idx="454">
                  <c:v>39.56557139</c:v>
                </c:pt>
                <c:pt idx="455">
                  <c:v>39.56586633</c:v>
                </c:pt>
                <c:pt idx="456">
                  <c:v>39.56623074</c:v>
                </c:pt>
                <c:pt idx="457">
                  <c:v>39.56663209</c:v>
                </c:pt>
                <c:pt idx="458">
                  <c:v>39.56657014</c:v>
                </c:pt>
                <c:pt idx="459">
                  <c:v>39.56447455</c:v>
                </c:pt>
                <c:pt idx="460">
                  <c:v>39.55994929</c:v>
                </c:pt>
                <c:pt idx="461">
                  <c:v>39.55514258</c:v>
                </c:pt>
                <c:pt idx="462">
                  <c:v>39.55264727</c:v>
                </c:pt>
                <c:pt idx="463">
                  <c:v>39.55242651</c:v>
                </c:pt>
                <c:pt idx="464">
                  <c:v>39.5525058</c:v>
                </c:pt>
                <c:pt idx="465">
                  <c:v>39.55232866</c:v>
                </c:pt>
                <c:pt idx="466">
                  <c:v>39.55201054</c:v>
                </c:pt>
                <c:pt idx="467">
                  <c:v>39.55155502</c:v>
                </c:pt>
                <c:pt idx="468">
                  <c:v>39.55110391</c:v>
                </c:pt>
                <c:pt idx="469">
                  <c:v>39.55064246</c:v>
                </c:pt>
                <c:pt idx="470">
                  <c:v>39.55022213</c:v>
                </c:pt>
                <c:pt idx="471">
                  <c:v>39.55015539</c:v>
                </c:pt>
                <c:pt idx="472">
                  <c:v>39.55003436</c:v>
                </c:pt>
                <c:pt idx="473">
                  <c:v>39.5499551</c:v>
                </c:pt>
                <c:pt idx="474">
                  <c:v>39.54985778</c:v>
                </c:pt>
                <c:pt idx="475">
                  <c:v>39.54957919</c:v>
                </c:pt>
                <c:pt idx="476">
                  <c:v>39.54901</c:v>
                </c:pt>
                <c:pt idx="477">
                  <c:v>39.54819282</c:v>
                </c:pt>
                <c:pt idx="478">
                  <c:v>39.54712702</c:v>
                </c:pt>
                <c:pt idx="479">
                  <c:v>39.54598348</c:v>
                </c:pt>
                <c:pt idx="480">
                  <c:v>39.54462043</c:v>
                </c:pt>
                <c:pt idx="481">
                  <c:v>39.54283904</c:v>
                </c:pt>
                <c:pt idx="482">
                  <c:v>39.54052812</c:v>
                </c:pt>
                <c:pt idx="483">
                  <c:v>39.53738083</c:v>
                </c:pt>
                <c:pt idx="484">
                  <c:v>39.53387116</c:v>
                </c:pt>
                <c:pt idx="485">
                  <c:v>39.53031174</c:v>
                </c:pt>
                <c:pt idx="486">
                  <c:v>39.52668673</c:v>
                </c:pt>
                <c:pt idx="487">
                  <c:v>39.52290712</c:v>
                </c:pt>
                <c:pt idx="488">
                  <c:v>39.5188255</c:v>
                </c:pt>
                <c:pt idx="489">
                  <c:v>39.51458299</c:v>
                </c:pt>
                <c:pt idx="490">
                  <c:v>39.51019354</c:v>
                </c:pt>
                <c:pt idx="491">
                  <c:v>39.50557449</c:v>
                </c:pt>
                <c:pt idx="492">
                  <c:v>39.5014274</c:v>
                </c:pt>
                <c:pt idx="493">
                  <c:v>39.4979232</c:v>
                </c:pt>
                <c:pt idx="494">
                  <c:v>39.49447244</c:v>
                </c:pt>
                <c:pt idx="495">
                  <c:v>39.48967849</c:v>
                </c:pt>
                <c:pt idx="496">
                  <c:v>39.48374287</c:v>
                </c:pt>
                <c:pt idx="497">
                  <c:v>39.47729061</c:v>
                </c:pt>
                <c:pt idx="498">
                  <c:v>39.47083385</c:v>
                </c:pt>
                <c:pt idx="499">
                  <c:v>39.46422627</c:v>
                </c:pt>
                <c:pt idx="500">
                  <c:v>39.45759947</c:v>
                </c:pt>
                <c:pt idx="501">
                  <c:v>39.45098204</c:v>
                </c:pt>
                <c:pt idx="502">
                  <c:v>39.44447413</c:v>
                </c:pt>
                <c:pt idx="503">
                  <c:v>39.43789347</c:v>
                </c:pt>
                <c:pt idx="504">
                  <c:v>39.43141473</c:v>
                </c:pt>
                <c:pt idx="505">
                  <c:v>39.42510269</c:v>
                </c:pt>
                <c:pt idx="506">
                  <c:v>39.41896059</c:v>
                </c:pt>
                <c:pt idx="507">
                  <c:v>39.41288938</c:v>
                </c:pt>
                <c:pt idx="508">
                  <c:v>39.40675291</c:v>
                </c:pt>
                <c:pt idx="509">
                  <c:v>39.4003159</c:v>
                </c:pt>
                <c:pt idx="510">
                  <c:v>39.39391532</c:v>
                </c:pt>
                <c:pt idx="511">
                  <c:v>39.38743923</c:v>
                </c:pt>
                <c:pt idx="512">
                  <c:v>39.3808843</c:v>
                </c:pt>
                <c:pt idx="513">
                  <c:v>39.37432914</c:v>
                </c:pt>
                <c:pt idx="514">
                  <c:v>39.36780943</c:v>
                </c:pt>
                <c:pt idx="515">
                  <c:v>39.36116258</c:v>
                </c:pt>
                <c:pt idx="516">
                  <c:v>39.35449423</c:v>
                </c:pt>
                <c:pt idx="517">
                  <c:v>39.34794791</c:v>
                </c:pt>
                <c:pt idx="518">
                  <c:v>39.34151494</c:v>
                </c:pt>
                <c:pt idx="519">
                  <c:v>39.33504327</c:v>
                </c:pt>
                <c:pt idx="520">
                  <c:v>39.32841453</c:v>
                </c:pt>
                <c:pt idx="521">
                  <c:v>39.32174924</c:v>
                </c:pt>
                <c:pt idx="522">
                  <c:v>39.31504712</c:v>
                </c:pt>
                <c:pt idx="523">
                  <c:v>39.30841268</c:v>
                </c:pt>
                <c:pt idx="524">
                  <c:v>39.30173215</c:v>
                </c:pt>
                <c:pt idx="525">
                  <c:v>39.29508888</c:v>
                </c:pt>
                <c:pt idx="526">
                  <c:v>39.28840351</c:v>
                </c:pt>
                <c:pt idx="527">
                  <c:v>39.28178149</c:v>
                </c:pt>
                <c:pt idx="528">
                  <c:v>39.2751734</c:v>
                </c:pt>
                <c:pt idx="529">
                  <c:v>39.26874469</c:v>
                </c:pt>
                <c:pt idx="530">
                  <c:v>39.26219556</c:v>
                </c:pt>
                <c:pt idx="531">
                  <c:v>39.25564024</c:v>
                </c:pt>
                <c:pt idx="532">
                  <c:v>39.24913492</c:v>
                </c:pt>
                <c:pt idx="533">
                  <c:v>39.24268305</c:v>
                </c:pt>
                <c:pt idx="534">
                  <c:v>39.23609482</c:v>
                </c:pt>
                <c:pt idx="535">
                  <c:v>39.22938277</c:v>
                </c:pt>
                <c:pt idx="536">
                  <c:v>39.22259674</c:v>
                </c:pt>
                <c:pt idx="537">
                  <c:v>39.21587498</c:v>
                </c:pt>
                <c:pt idx="538">
                  <c:v>39.20908875</c:v>
                </c:pt>
                <c:pt idx="539">
                  <c:v>39.20234131</c:v>
                </c:pt>
                <c:pt idx="540">
                  <c:v>39.19566669</c:v>
                </c:pt>
                <c:pt idx="541">
                  <c:v>39.18917409</c:v>
                </c:pt>
                <c:pt idx="542">
                  <c:v>39.18273589</c:v>
                </c:pt>
                <c:pt idx="543">
                  <c:v>39.17617711</c:v>
                </c:pt>
                <c:pt idx="544">
                  <c:v>39.16955113</c:v>
                </c:pt>
                <c:pt idx="545">
                  <c:v>39.16287668</c:v>
                </c:pt>
                <c:pt idx="546">
                  <c:v>39.15629932</c:v>
                </c:pt>
                <c:pt idx="547">
                  <c:v>39.14972053</c:v>
                </c:pt>
                <c:pt idx="548">
                  <c:v>39.14311589</c:v>
                </c:pt>
                <c:pt idx="549">
                  <c:v>39.13625201</c:v>
                </c:pt>
                <c:pt idx="550">
                  <c:v>39.12931327</c:v>
                </c:pt>
                <c:pt idx="551">
                  <c:v>39.12246176</c:v>
                </c:pt>
                <c:pt idx="552">
                  <c:v>39.11571604</c:v>
                </c:pt>
                <c:pt idx="553">
                  <c:v>39.10899628</c:v>
                </c:pt>
                <c:pt idx="554">
                  <c:v>39.10238618</c:v>
                </c:pt>
                <c:pt idx="555">
                  <c:v>39.09588524</c:v>
                </c:pt>
                <c:pt idx="556">
                  <c:v>39.08960425</c:v>
                </c:pt>
                <c:pt idx="557">
                  <c:v>39.08334799</c:v>
                </c:pt>
                <c:pt idx="558">
                  <c:v>39.07727728</c:v>
                </c:pt>
                <c:pt idx="559">
                  <c:v>39.07093801</c:v>
                </c:pt>
                <c:pt idx="560">
                  <c:v>39.0643872</c:v>
                </c:pt>
                <c:pt idx="561">
                  <c:v>39.0577692</c:v>
                </c:pt>
                <c:pt idx="562">
                  <c:v>39.05119865</c:v>
                </c:pt>
                <c:pt idx="563">
                  <c:v>39.04463937</c:v>
                </c:pt>
                <c:pt idx="564">
                  <c:v>39.03817449</c:v>
                </c:pt>
                <c:pt idx="565">
                  <c:v>39.03175712</c:v>
                </c:pt>
                <c:pt idx="566">
                  <c:v>39.0254837</c:v>
                </c:pt>
                <c:pt idx="567">
                  <c:v>39.01911332</c:v>
                </c:pt>
                <c:pt idx="568">
                  <c:v>39.01271243</c:v>
                </c:pt>
                <c:pt idx="569">
                  <c:v>39.00602664</c:v>
                </c:pt>
                <c:pt idx="570">
                  <c:v>38.99926111</c:v>
                </c:pt>
                <c:pt idx="571">
                  <c:v>38.99256921</c:v>
                </c:pt>
                <c:pt idx="572">
                  <c:v>38.98580616</c:v>
                </c:pt>
                <c:pt idx="573">
                  <c:v>38.97901214</c:v>
                </c:pt>
                <c:pt idx="574">
                  <c:v>38.97225273</c:v>
                </c:pt>
                <c:pt idx="575">
                  <c:v>38.96561936</c:v>
                </c:pt>
                <c:pt idx="576">
                  <c:v>38.95885409</c:v>
                </c:pt>
                <c:pt idx="577">
                  <c:v>38.95199273</c:v>
                </c:pt>
                <c:pt idx="578">
                  <c:v>38.94501194</c:v>
                </c:pt>
                <c:pt idx="579">
                  <c:v>38.93803839</c:v>
                </c:pt>
                <c:pt idx="580">
                  <c:v>38.9309173</c:v>
                </c:pt>
                <c:pt idx="581">
                  <c:v>38.92397371</c:v>
                </c:pt>
                <c:pt idx="582">
                  <c:v>38.91708746</c:v>
                </c:pt>
                <c:pt idx="583">
                  <c:v>38.91019465</c:v>
                </c:pt>
                <c:pt idx="584">
                  <c:v>38.90322168</c:v>
                </c:pt>
                <c:pt idx="585">
                  <c:v>38.89636059</c:v>
                </c:pt>
                <c:pt idx="586">
                  <c:v>38.88957395</c:v>
                </c:pt>
                <c:pt idx="587">
                  <c:v>38.882778</c:v>
                </c:pt>
                <c:pt idx="588">
                  <c:v>38.87594724</c:v>
                </c:pt>
                <c:pt idx="589">
                  <c:v>38.8689276</c:v>
                </c:pt>
                <c:pt idx="590">
                  <c:v>38.86172616</c:v>
                </c:pt>
                <c:pt idx="591">
                  <c:v>38.85459364</c:v>
                </c:pt>
                <c:pt idx="592">
                  <c:v>38.84754636</c:v>
                </c:pt>
                <c:pt idx="593">
                  <c:v>38.84065929</c:v>
                </c:pt>
                <c:pt idx="594">
                  <c:v>38.83404459</c:v>
                </c:pt>
                <c:pt idx="595">
                  <c:v>38.82792884</c:v>
                </c:pt>
                <c:pt idx="596">
                  <c:v>38.82238086</c:v>
                </c:pt>
                <c:pt idx="597">
                  <c:v>38.81718213</c:v>
                </c:pt>
                <c:pt idx="598">
                  <c:v>38.81180744</c:v>
                </c:pt>
                <c:pt idx="599">
                  <c:v>38.80598529</c:v>
                </c:pt>
                <c:pt idx="600">
                  <c:v>38.79981231</c:v>
                </c:pt>
                <c:pt idx="601">
                  <c:v>38.79402123</c:v>
                </c:pt>
                <c:pt idx="602">
                  <c:v>38.78928432</c:v>
                </c:pt>
                <c:pt idx="603">
                  <c:v>38.78554763</c:v>
                </c:pt>
                <c:pt idx="604">
                  <c:v>38.78173044</c:v>
                </c:pt>
                <c:pt idx="605">
                  <c:v>38.77775033</c:v>
                </c:pt>
                <c:pt idx="606">
                  <c:v>38.77453927</c:v>
                </c:pt>
                <c:pt idx="607">
                  <c:v>38.77339914</c:v>
                </c:pt>
                <c:pt idx="608">
                  <c:v>38.77539239</c:v>
                </c:pt>
                <c:pt idx="609">
                  <c:v>38.78053991</c:v>
                </c:pt>
                <c:pt idx="610">
                  <c:v>38.7863901</c:v>
                </c:pt>
                <c:pt idx="611">
                  <c:v>38.79100891</c:v>
                </c:pt>
                <c:pt idx="612">
                  <c:v>38.79534178</c:v>
                </c:pt>
                <c:pt idx="613">
                  <c:v>38.80014685</c:v>
                </c:pt>
                <c:pt idx="614">
                  <c:v>38.80513365</c:v>
                </c:pt>
                <c:pt idx="615">
                  <c:v>38.80991745</c:v>
                </c:pt>
                <c:pt idx="616">
                  <c:v>38.81416924</c:v>
                </c:pt>
                <c:pt idx="617">
                  <c:v>38.81730983</c:v>
                </c:pt>
                <c:pt idx="618">
                  <c:v>38.81825141</c:v>
                </c:pt>
                <c:pt idx="619">
                  <c:v>38.81580659</c:v>
                </c:pt>
                <c:pt idx="620">
                  <c:v>38.81120213</c:v>
                </c:pt>
                <c:pt idx="621">
                  <c:v>38.80609637</c:v>
                </c:pt>
                <c:pt idx="622">
                  <c:v>38.80156915</c:v>
                </c:pt>
                <c:pt idx="623">
                  <c:v>38.79824365</c:v>
                </c:pt>
                <c:pt idx="624">
                  <c:v>38.79601059</c:v>
                </c:pt>
                <c:pt idx="625">
                  <c:v>38.79463606</c:v>
                </c:pt>
                <c:pt idx="626">
                  <c:v>38.79435814</c:v>
                </c:pt>
                <c:pt idx="627">
                  <c:v>38.79568872</c:v>
                </c:pt>
                <c:pt idx="628">
                  <c:v>38.79861147</c:v>
                </c:pt>
                <c:pt idx="629">
                  <c:v>38.80311066</c:v>
                </c:pt>
                <c:pt idx="630">
                  <c:v>38.80808604</c:v>
                </c:pt>
                <c:pt idx="631">
                  <c:v>38.81255197</c:v>
                </c:pt>
                <c:pt idx="632">
                  <c:v>38.81556333</c:v>
                </c:pt>
                <c:pt idx="633">
                  <c:v>38.81608104</c:v>
                </c:pt>
                <c:pt idx="634">
                  <c:v>38.81419133</c:v>
                </c:pt>
                <c:pt idx="635">
                  <c:v>38.81035528</c:v>
                </c:pt>
                <c:pt idx="636">
                  <c:v>38.80495442</c:v>
                </c:pt>
                <c:pt idx="637">
                  <c:v>38.79966809</c:v>
                </c:pt>
                <c:pt idx="638">
                  <c:v>38.7958395</c:v>
                </c:pt>
                <c:pt idx="639">
                  <c:v>38.79453649</c:v>
                </c:pt>
                <c:pt idx="640">
                  <c:v>38.79569125</c:v>
                </c:pt>
                <c:pt idx="641">
                  <c:v>38.79892173</c:v>
                </c:pt>
                <c:pt idx="642">
                  <c:v>38.80360514</c:v>
                </c:pt>
                <c:pt idx="643">
                  <c:v>38.80903127</c:v>
                </c:pt>
                <c:pt idx="644">
                  <c:v>38.81438372</c:v>
                </c:pt>
                <c:pt idx="645">
                  <c:v>38.81869186</c:v>
                </c:pt>
                <c:pt idx="646">
                  <c:v>38.82124731</c:v>
                </c:pt>
                <c:pt idx="647">
                  <c:v>38.82113979</c:v>
                </c:pt>
                <c:pt idx="648">
                  <c:v>38.81799321</c:v>
                </c:pt>
                <c:pt idx="649">
                  <c:v>38.8133762</c:v>
                </c:pt>
                <c:pt idx="650">
                  <c:v>38.80782594</c:v>
                </c:pt>
                <c:pt idx="651">
                  <c:v>38.80246614</c:v>
                </c:pt>
                <c:pt idx="652">
                  <c:v>38.79800105</c:v>
                </c:pt>
                <c:pt idx="653">
                  <c:v>38.79498895</c:v>
                </c:pt>
                <c:pt idx="654">
                  <c:v>38.79379712</c:v>
                </c:pt>
                <c:pt idx="655">
                  <c:v>38.79522267</c:v>
                </c:pt>
                <c:pt idx="656">
                  <c:v>38.79840763</c:v>
                </c:pt>
                <c:pt idx="657">
                  <c:v>38.80319385</c:v>
                </c:pt>
                <c:pt idx="658">
                  <c:v>38.80863641</c:v>
                </c:pt>
                <c:pt idx="659">
                  <c:v>38.81357771</c:v>
                </c:pt>
                <c:pt idx="660">
                  <c:v>38.81666172</c:v>
                </c:pt>
                <c:pt idx="661">
                  <c:v>38.81733819</c:v>
                </c:pt>
                <c:pt idx="662">
                  <c:v>38.81548347</c:v>
                </c:pt>
                <c:pt idx="663">
                  <c:v>38.81116438</c:v>
                </c:pt>
                <c:pt idx="664">
                  <c:v>38.80512125</c:v>
                </c:pt>
                <c:pt idx="665">
                  <c:v>38.79924939</c:v>
                </c:pt>
                <c:pt idx="666">
                  <c:v>38.79458665</c:v>
                </c:pt>
                <c:pt idx="667">
                  <c:v>38.79222451</c:v>
                </c:pt>
                <c:pt idx="668">
                  <c:v>38.79235376</c:v>
                </c:pt>
                <c:pt idx="669">
                  <c:v>38.79482847</c:v>
                </c:pt>
                <c:pt idx="670">
                  <c:v>38.79920769</c:v>
                </c:pt>
                <c:pt idx="671">
                  <c:v>38.80492909</c:v>
                </c:pt>
                <c:pt idx="672">
                  <c:v>38.8106033</c:v>
                </c:pt>
                <c:pt idx="673">
                  <c:v>38.81529529</c:v>
                </c:pt>
                <c:pt idx="674">
                  <c:v>38.81807803</c:v>
                </c:pt>
                <c:pt idx="675">
                  <c:v>38.81861289</c:v>
                </c:pt>
                <c:pt idx="676">
                  <c:v>38.8165711</c:v>
                </c:pt>
                <c:pt idx="677">
                  <c:v>38.81218804</c:v>
                </c:pt>
                <c:pt idx="678">
                  <c:v>38.80633174</c:v>
                </c:pt>
                <c:pt idx="679">
                  <c:v>38.79964298</c:v>
                </c:pt>
                <c:pt idx="680">
                  <c:v>38.79465429</c:v>
                </c:pt>
                <c:pt idx="681">
                  <c:v>38.79277227</c:v>
                </c:pt>
                <c:pt idx="682">
                  <c:v>38.79426634</c:v>
                </c:pt>
                <c:pt idx="683">
                  <c:v>38.79826</c:v>
                </c:pt>
                <c:pt idx="684">
                  <c:v>38.80357513</c:v>
                </c:pt>
                <c:pt idx="685">
                  <c:v>38.80885819</c:v>
                </c:pt>
                <c:pt idx="686">
                  <c:v>38.81282046</c:v>
                </c:pt>
                <c:pt idx="687">
                  <c:v>38.81474363</c:v>
                </c:pt>
                <c:pt idx="688">
                  <c:v>38.81424286</c:v>
                </c:pt>
                <c:pt idx="689">
                  <c:v>38.81128937</c:v>
                </c:pt>
                <c:pt idx="690">
                  <c:v>38.80663125</c:v>
                </c:pt>
                <c:pt idx="691">
                  <c:v>38.8005296</c:v>
                </c:pt>
                <c:pt idx="692">
                  <c:v>38.79416018</c:v>
                </c:pt>
                <c:pt idx="693">
                  <c:v>38.78887655</c:v>
                </c:pt>
                <c:pt idx="694">
                  <c:v>38.78647817</c:v>
                </c:pt>
                <c:pt idx="695">
                  <c:v>38.78700047</c:v>
                </c:pt>
                <c:pt idx="696">
                  <c:v>38.79035436</c:v>
                </c:pt>
                <c:pt idx="697">
                  <c:v>38.79544852</c:v>
                </c:pt>
                <c:pt idx="698">
                  <c:v>38.80067383</c:v>
                </c:pt>
                <c:pt idx="699">
                  <c:v>38.80460431</c:v>
                </c:pt>
                <c:pt idx="700">
                  <c:v>38.80660423</c:v>
                </c:pt>
                <c:pt idx="701">
                  <c:v>38.80658426</c:v>
                </c:pt>
                <c:pt idx="702">
                  <c:v>38.80443583</c:v>
                </c:pt>
                <c:pt idx="703">
                  <c:v>38.80024168</c:v>
                </c:pt>
                <c:pt idx="704">
                  <c:v>38.79431783</c:v>
                </c:pt>
                <c:pt idx="705">
                  <c:v>38.78786608</c:v>
                </c:pt>
                <c:pt idx="706">
                  <c:v>38.78217793</c:v>
                </c:pt>
                <c:pt idx="707">
                  <c:v>38.77810527</c:v>
                </c:pt>
                <c:pt idx="708">
                  <c:v>38.77687543</c:v>
                </c:pt>
                <c:pt idx="709">
                  <c:v>38.77787717</c:v>
                </c:pt>
                <c:pt idx="710">
                  <c:v>38.78087253</c:v>
                </c:pt>
                <c:pt idx="711">
                  <c:v>38.78535263</c:v>
                </c:pt>
                <c:pt idx="712">
                  <c:v>38.79063054</c:v>
                </c:pt>
                <c:pt idx="713">
                  <c:v>38.7952196</c:v>
                </c:pt>
                <c:pt idx="714">
                  <c:v>38.79721633</c:v>
                </c:pt>
                <c:pt idx="715">
                  <c:v>38.7957477</c:v>
                </c:pt>
                <c:pt idx="716">
                  <c:v>38.79156798</c:v>
                </c:pt>
                <c:pt idx="717">
                  <c:v>38.78751946</c:v>
                </c:pt>
                <c:pt idx="718">
                  <c:v>38.78639386</c:v>
                </c:pt>
                <c:pt idx="719">
                  <c:v>38.78803834</c:v>
                </c:pt>
                <c:pt idx="720">
                  <c:v>38.79086853</c:v>
                </c:pt>
                <c:pt idx="721">
                  <c:v>38.79385596</c:v>
                </c:pt>
                <c:pt idx="722">
                  <c:v>38.79632235</c:v>
                </c:pt>
                <c:pt idx="723">
                  <c:v>38.79863469</c:v>
                </c:pt>
                <c:pt idx="724">
                  <c:v>38.80096865</c:v>
                </c:pt>
                <c:pt idx="725">
                  <c:v>38.80362677</c:v>
                </c:pt>
                <c:pt idx="726">
                  <c:v>38.80665504</c:v>
                </c:pt>
                <c:pt idx="727">
                  <c:v>38.80990273</c:v>
                </c:pt>
                <c:pt idx="728">
                  <c:v>38.81317006</c:v>
                </c:pt>
                <c:pt idx="729">
                  <c:v>38.816496</c:v>
                </c:pt>
                <c:pt idx="730">
                  <c:v>38.81985676</c:v>
                </c:pt>
                <c:pt idx="731">
                  <c:v>38.82319983</c:v>
                </c:pt>
                <c:pt idx="732">
                  <c:v>38.8265089</c:v>
                </c:pt>
                <c:pt idx="733">
                  <c:v>38.82982863</c:v>
                </c:pt>
                <c:pt idx="734">
                  <c:v>38.83311673</c:v>
                </c:pt>
                <c:pt idx="735">
                  <c:v>38.83644038</c:v>
                </c:pt>
                <c:pt idx="736">
                  <c:v>38.83974946</c:v>
                </c:pt>
                <c:pt idx="737">
                  <c:v>38.84302542</c:v>
                </c:pt>
                <c:pt idx="738">
                  <c:v>38.84652996</c:v>
                </c:pt>
                <c:pt idx="739">
                  <c:v>38.85034759</c:v>
                </c:pt>
                <c:pt idx="740">
                  <c:v>38.85412451</c:v>
                </c:pt>
                <c:pt idx="741">
                  <c:v>38.85778697</c:v>
                </c:pt>
                <c:pt idx="742">
                  <c:v>38.86141</c:v>
                </c:pt>
                <c:pt idx="743">
                  <c:v>38.86487575</c:v>
                </c:pt>
                <c:pt idx="744">
                  <c:v>38.86827183</c:v>
                </c:pt>
                <c:pt idx="745">
                  <c:v>38.87159436</c:v>
                </c:pt>
                <c:pt idx="746">
                  <c:v>38.87487977</c:v>
                </c:pt>
                <c:pt idx="747">
                  <c:v>38.87810634</c:v>
                </c:pt>
                <c:pt idx="748">
                  <c:v>38.88130968</c:v>
                </c:pt>
                <c:pt idx="749">
                  <c:v>38.88462762</c:v>
                </c:pt>
                <c:pt idx="750">
                  <c:v>38.88795201</c:v>
                </c:pt>
                <c:pt idx="751">
                  <c:v>38.89119667</c:v>
                </c:pt>
                <c:pt idx="752">
                  <c:v>38.89435262</c:v>
                </c:pt>
                <c:pt idx="753">
                  <c:v>38.89745475</c:v>
                </c:pt>
                <c:pt idx="754">
                  <c:v>38.9005839</c:v>
                </c:pt>
                <c:pt idx="755">
                  <c:v>38.90370974</c:v>
                </c:pt>
                <c:pt idx="756">
                  <c:v>38.90683239</c:v>
                </c:pt>
                <c:pt idx="757">
                  <c:v>38.90991282</c:v>
                </c:pt>
                <c:pt idx="758">
                  <c:v>38.91296267</c:v>
                </c:pt>
                <c:pt idx="759">
                  <c:v>38.91603107</c:v>
                </c:pt>
                <c:pt idx="760">
                  <c:v>38.91916934</c:v>
                </c:pt>
                <c:pt idx="761">
                  <c:v>38.92236103</c:v>
                </c:pt>
                <c:pt idx="762">
                  <c:v>38.92549253</c:v>
                </c:pt>
                <c:pt idx="763">
                  <c:v>38.92863503</c:v>
                </c:pt>
                <c:pt idx="764">
                  <c:v>38.93180641</c:v>
                </c:pt>
                <c:pt idx="765">
                  <c:v>38.9350991</c:v>
                </c:pt>
                <c:pt idx="766">
                  <c:v>38.93845565</c:v>
                </c:pt>
                <c:pt idx="767">
                  <c:v>38.94177324</c:v>
                </c:pt>
                <c:pt idx="768">
                  <c:v>38.9450449</c:v>
                </c:pt>
                <c:pt idx="769">
                  <c:v>38.94834653</c:v>
                </c:pt>
                <c:pt idx="770">
                  <c:v>38.95163792</c:v>
                </c:pt>
                <c:pt idx="771">
                  <c:v>38.95490087</c:v>
                </c:pt>
                <c:pt idx="772">
                  <c:v>38.95807046</c:v>
                </c:pt>
                <c:pt idx="773">
                  <c:v>38.96124391</c:v>
                </c:pt>
                <c:pt idx="774">
                  <c:v>38.9644365</c:v>
                </c:pt>
                <c:pt idx="775">
                  <c:v>38.96764442</c:v>
                </c:pt>
                <c:pt idx="776">
                  <c:v>38.97069992</c:v>
                </c:pt>
                <c:pt idx="777">
                  <c:v>38.97374506</c:v>
                </c:pt>
                <c:pt idx="778">
                  <c:v>38.97676561</c:v>
                </c:pt>
                <c:pt idx="779">
                  <c:v>38.97969008</c:v>
                </c:pt>
                <c:pt idx="780">
                  <c:v>38.9825694</c:v>
                </c:pt>
                <c:pt idx="781">
                  <c:v>38.98574466</c:v>
                </c:pt>
                <c:pt idx="782">
                  <c:v>38.98935372</c:v>
                </c:pt>
                <c:pt idx="783">
                  <c:v>38.99330798</c:v>
                </c:pt>
                <c:pt idx="784">
                  <c:v>38.99742192</c:v>
                </c:pt>
                <c:pt idx="785">
                  <c:v>39.001598</c:v>
                </c:pt>
                <c:pt idx="786">
                  <c:v>39.00575223</c:v>
                </c:pt>
                <c:pt idx="787">
                  <c:v>39.00986755</c:v>
                </c:pt>
                <c:pt idx="788">
                  <c:v>39.01420785</c:v>
                </c:pt>
                <c:pt idx="789">
                  <c:v>39.01882128</c:v>
                </c:pt>
                <c:pt idx="790">
                  <c:v>39.02347218</c:v>
                </c:pt>
                <c:pt idx="791">
                  <c:v>39.02800084</c:v>
                </c:pt>
                <c:pt idx="792">
                  <c:v>39.03248503</c:v>
                </c:pt>
                <c:pt idx="793">
                  <c:v>39.03685311</c:v>
                </c:pt>
                <c:pt idx="794">
                  <c:v>39.0410325</c:v>
                </c:pt>
                <c:pt idx="795">
                  <c:v>39.04496144</c:v>
                </c:pt>
                <c:pt idx="796">
                  <c:v>39.04902865</c:v>
                </c:pt>
                <c:pt idx="797">
                  <c:v>39.05312809</c:v>
                </c:pt>
                <c:pt idx="798">
                  <c:v>39.05741969</c:v>
                </c:pt>
                <c:pt idx="799">
                  <c:v>39.06166975</c:v>
                </c:pt>
                <c:pt idx="800">
                  <c:v>39.06588221</c:v>
                </c:pt>
                <c:pt idx="801">
                  <c:v>39.06994409</c:v>
                </c:pt>
                <c:pt idx="802">
                  <c:v>39.07385497</c:v>
                </c:pt>
                <c:pt idx="803">
                  <c:v>39.07756964</c:v>
                </c:pt>
                <c:pt idx="804">
                  <c:v>39.08113507</c:v>
                </c:pt>
                <c:pt idx="805">
                  <c:v>39.08441978</c:v>
                </c:pt>
                <c:pt idx="806">
                  <c:v>39.08741957</c:v>
                </c:pt>
                <c:pt idx="807">
                  <c:v>39.08999254</c:v>
                </c:pt>
                <c:pt idx="808">
                  <c:v>39.09201477</c:v>
                </c:pt>
                <c:pt idx="809">
                  <c:v>39.09413538</c:v>
                </c:pt>
                <c:pt idx="810">
                  <c:v>39.09560453</c:v>
                </c:pt>
                <c:pt idx="811">
                  <c:v>39.09571422</c:v>
                </c:pt>
                <c:pt idx="812">
                  <c:v>39.09369221</c:v>
                </c:pt>
                <c:pt idx="813">
                  <c:v>39.08940733</c:v>
                </c:pt>
                <c:pt idx="814">
                  <c:v>39.08283809</c:v>
                </c:pt>
                <c:pt idx="815">
                  <c:v>39.07509516</c:v>
                </c:pt>
                <c:pt idx="816">
                  <c:v>39.06833551</c:v>
                </c:pt>
                <c:pt idx="817">
                  <c:v>39.06574716</c:v>
                </c:pt>
                <c:pt idx="818">
                  <c:v>39.06720164</c:v>
                </c:pt>
                <c:pt idx="819">
                  <c:v>39.07197153</c:v>
                </c:pt>
                <c:pt idx="820">
                  <c:v>39.07836454</c:v>
                </c:pt>
                <c:pt idx="821">
                  <c:v>39.0839659</c:v>
                </c:pt>
                <c:pt idx="822">
                  <c:v>39.08742121</c:v>
                </c:pt>
                <c:pt idx="823">
                  <c:v>39.08754218</c:v>
                </c:pt>
                <c:pt idx="824">
                  <c:v>39.08340291</c:v>
                </c:pt>
                <c:pt idx="825">
                  <c:v>39.07735093</c:v>
                </c:pt>
                <c:pt idx="826">
                  <c:v>39.07024421</c:v>
                </c:pt>
                <c:pt idx="827">
                  <c:v>39.0635308</c:v>
                </c:pt>
                <c:pt idx="828">
                  <c:v>39.05905244</c:v>
                </c:pt>
                <c:pt idx="829">
                  <c:v>39.0574384</c:v>
                </c:pt>
                <c:pt idx="830">
                  <c:v>39.05891052</c:v>
                </c:pt>
                <c:pt idx="831">
                  <c:v>39.06296192</c:v>
                </c:pt>
                <c:pt idx="832">
                  <c:v>39.0684753</c:v>
                </c:pt>
                <c:pt idx="833">
                  <c:v>39.07513493</c:v>
                </c:pt>
                <c:pt idx="834">
                  <c:v>39.08162196</c:v>
                </c:pt>
                <c:pt idx="835">
                  <c:v>39.0877073</c:v>
                </c:pt>
                <c:pt idx="836">
                  <c:v>39.09285989</c:v>
                </c:pt>
                <c:pt idx="837">
                  <c:v>39.09575812</c:v>
                </c:pt>
                <c:pt idx="838">
                  <c:v>39.09538179</c:v>
                </c:pt>
                <c:pt idx="839">
                  <c:v>39.09187546</c:v>
                </c:pt>
                <c:pt idx="840">
                  <c:v>39.08586229</c:v>
                </c:pt>
                <c:pt idx="841">
                  <c:v>39.07880296</c:v>
                </c:pt>
                <c:pt idx="842">
                  <c:v>39.07206275</c:v>
                </c:pt>
                <c:pt idx="843">
                  <c:v>39.06757368</c:v>
                </c:pt>
                <c:pt idx="844">
                  <c:v>39.06601638</c:v>
                </c:pt>
                <c:pt idx="845">
                  <c:v>39.06799351</c:v>
                </c:pt>
                <c:pt idx="846">
                  <c:v>39.07321231</c:v>
                </c:pt>
                <c:pt idx="847">
                  <c:v>39.07956868</c:v>
                </c:pt>
                <c:pt idx="848">
                  <c:v>39.08533939</c:v>
                </c:pt>
                <c:pt idx="849">
                  <c:v>39.08851008</c:v>
                </c:pt>
                <c:pt idx="850">
                  <c:v>39.08920917</c:v>
                </c:pt>
                <c:pt idx="851">
                  <c:v>39.0863996</c:v>
                </c:pt>
                <c:pt idx="852">
                  <c:v>39.08096025</c:v>
                </c:pt>
                <c:pt idx="853">
                  <c:v>39.07388458</c:v>
                </c:pt>
                <c:pt idx="854">
                  <c:v>39.06755519</c:v>
                </c:pt>
                <c:pt idx="855">
                  <c:v>39.06334594</c:v>
                </c:pt>
                <c:pt idx="856">
                  <c:v>39.06220624</c:v>
                </c:pt>
                <c:pt idx="857">
                  <c:v>39.06478293</c:v>
                </c:pt>
                <c:pt idx="858">
                  <c:v>39.07033531</c:v>
                </c:pt>
                <c:pt idx="859">
                  <c:v>39.07712147</c:v>
                </c:pt>
                <c:pt idx="860">
                  <c:v>39.08275712</c:v>
                </c:pt>
                <c:pt idx="861">
                  <c:v>39.08519508</c:v>
                </c:pt>
                <c:pt idx="862">
                  <c:v>39.08489008</c:v>
                </c:pt>
                <c:pt idx="863">
                  <c:v>39.08093108</c:v>
                </c:pt>
                <c:pt idx="864">
                  <c:v>39.0752633</c:v>
                </c:pt>
                <c:pt idx="865">
                  <c:v>39.06864781</c:v>
                </c:pt>
                <c:pt idx="866">
                  <c:v>39.06279439</c:v>
                </c:pt>
                <c:pt idx="867">
                  <c:v>39.05928307</c:v>
                </c:pt>
                <c:pt idx="868">
                  <c:v>39.05793793</c:v>
                </c:pt>
                <c:pt idx="869">
                  <c:v>39.05598623</c:v>
                </c:pt>
                <c:pt idx="870">
                  <c:v>39.05043603</c:v>
                </c:pt>
                <c:pt idx="871">
                  <c:v>39.04435616</c:v>
                </c:pt>
                <c:pt idx="872">
                  <c:v>39.04028976</c:v>
                </c:pt>
                <c:pt idx="873">
                  <c:v>39.0417708</c:v>
                </c:pt>
                <c:pt idx="874">
                  <c:v>39.04929783</c:v>
                </c:pt>
                <c:pt idx="875">
                  <c:v>39.0554777</c:v>
                </c:pt>
                <c:pt idx="876">
                  <c:v>39.06100482</c:v>
                </c:pt>
                <c:pt idx="877">
                  <c:v>39.06713264</c:v>
                </c:pt>
                <c:pt idx="878">
                  <c:v>39.0726481</c:v>
                </c:pt>
                <c:pt idx="879">
                  <c:v>39.07443961</c:v>
                </c:pt>
                <c:pt idx="880">
                  <c:v>39.07411089</c:v>
                </c:pt>
                <c:pt idx="881">
                  <c:v>39.07384192</c:v>
                </c:pt>
                <c:pt idx="882">
                  <c:v>39.07338259</c:v>
                </c:pt>
                <c:pt idx="883">
                  <c:v>39.0736281</c:v>
                </c:pt>
                <c:pt idx="884">
                  <c:v>39.07651362</c:v>
                </c:pt>
                <c:pt idx="885">
                  <c:v>39.08164462</c:v>
                </c:pt>
                <c:pt idx="886">
                  <c:v>39.08522559</c:v>
                </c:pt>
                <c:pt idx="887">
                  <c:v>39.08635348</c:v>
                </c:pt>
                <c:pt idx="888">
                  <c:v>39.08597086</c:v>
                </c:pt>
                <c:pt idx="889">
                  <c:v>39.08544457</c:v>
                </c:pt>
                <c:pt idx="890">
                  <c:v>39.08473968</c:v>
                </c:pt>
                <c:pt idx="891">
                  <c:v>39.08329278</c:v>
                </c:pt>
                <c:pt idx="892">
                  <c:v>39.08037167</c:v>
                </c:pt>
                <c:pt idx="893">
                  <c:v>39.07604367</c:v>
                </c:pt>
                <c:pt idx="894">
                  <c:v>39.07099182</c:v>
                </c:pt>
                <c:pt idx="895">
                  <c:v>39.06620516</c:v>
                </c:pt>
                <c:pt idx="896">
                  <c:v>39.06437729</c:v>
                </c:pt>
                <c:pt idx="897">
                  <c:v>39.06521483</c:v>
                </c:pt>
                <c:pt idx="898">
                  <c:v>39.06756643</c:v>
                </c:pt>
                <c:pt idx="899">
                  <c:v>39.07043708</c:v>
                </c:pt>
                <c:pt idx="900">
                  <c:v>39.07510353</c:v>
                </c:pt>
                <c:pt idx="901">
                  <c:v>39.08158554</c:v>
                </c:pt>
                <c:pt idx="902">
                  <c:v>39.08614649</c:v>
                </c:pt>
                <c:pt idx="903">
                  <c:v>39.08671947</c:v>
                </c:pt>
                <c:pt idx="904">
                  <c:v>39.08581085</c:v>
                </c:pt>
                <c:pt idx="905">
                  <c:v>39.08524324</c:v>
                </c:pt>
                <c:pt idx="906">
                  <c:v>39.0844593</c:v>
                </c:pt>
                <c:pt idx="907">
                  <c:v>39.0818102</c:v>
                </c:pt>
                <c:pt idx="908">
                  <c:v>39.07676312</c:v>
                </c:pt>
                <c:pt idx="909">
                  <c:v>39.07116165</c:v>
                </c:pt>
                <c:pt idx="910">
                  <c:v>39.06664951</c:v>
                </c:pt>
                <c:pt idx="911">
                  <c:v>39.06409134</c:v>
                </c:pt>
                <c:pt idx="912">
                  <c:v>39.06377701</c:v>
                </c:pt>
                <c:pt idx="913">
                  <c:v>39.06447148</c:v>
                </c:pt>
                <c:pt idx="914">
                  <c:v>39.06580039</c:v>
                </c:pt>
                <c:pt idx="915">
                  <c:v>39.06902562</c:v>
                </c:pt>
                <c:pt idx="916">
                  <c:v>39.07444941</c:v>
                </c:pt>
                <c:pt idx="917">
                  <c:v>39.08054012</c:v>
                </c:pt>
                <c:pt idx="918">
                  <c:v>39.08560483</c:v>
                </c:pt>
                <c:pt idx="919">
                  <c:v>39.08769445</c:v>
                </c:pt>
                <c:pt idx="920">
                  <c:v>39.08636553</c:v>
                </c:pt>
                <c:pt idx="921">
                  <c:v>39.08580099</c:v>
                </c:pt>
                <c:pt idx="922">
                  <c:v>39.08556114</c:v>
                </c:pt>
                <c:pt idx="923">
                  <c:v>39.08421597</c:v>
                </c:pt>
                <c:pt idx="924">
                  <c:v>39.08015893</c:v>
                </c:pt>
                <c:pt idx="925">
                  <c:v>39.07451049</c:v>
                </c:pt>
                <c:pt idx="926">
                  <c:v>39.07028281</c:v>
                </c:pt>
                <c:pt idx="927">
                  <c:v>39.06972303</c:v>
                </c:pt>
                <c:pt idx="928">
                  <c:v>39.0708043</c:v>
                </c:pt>
                <c:pt idx="929">
                  <c:v>39.07178664</c:v>
                </c:pt>
                <c:pt idx="930">
                  <c:v>39.07248663</c:v>
                </c:pt>
                <c:pt idx="931">
                  <c:v>39.07337115</c:v>
                </c:pt>
                <c:pt idx="932">
                  <c:v>39.07499</c:v>
                </c:pt>
                <c:pt idx="933">
                  <c:v>39.07946713</c:v>
                </c:pt>
                <c:pt idx="934">
                  <c:v>39.08358091</c:v>
                </c:pt>
                <c:pt idx="935">
                  <c:v>39.08584503</c:v>
                </c:pt>
                <c:pt idx="936">
                  <c:v>39.08627078</c:v>
                </c:pt>
                <c:pt idx="937">
                  <c:v>39.08590029</c:v>
                </c:pt>
                <c:pt idx="938">
                  <c:v>39.08560123</c:v>
                </c:pt>
                <c:pt idx="939">
                  <c:v>39.08536614</c:v>
                </c:pt>
                <c:pt idx="940">
                  <c:v>39.08522095</c:v>
                </c:pt>
                <c:pt idx="941">
                  <c:v>39.08510864</c:v>
                </c:pt>
                <c:pt idx="942">
                  <c:v>39.08513591</c:v>
                </c:pt>
                <c:pt idx="943">
                  <c:v>39.08543149</c:v>
                </c:pt>
                <c:pt idx="944">
                  <c:v>39.08586586</c:v>
                </c:pt>
                <c:pt idx="945">
                  <c:v>39.08626829</c:v>
                </c:pt>
                <c:pt idx="946">
                  <c:v>39.08649033</c:v>
                </c:pt>
                <c:pt idx="947">
                  <c:v>39.08654983</c:v>
                </c:pt>
                <c:pt idx="948">
                  <c:v>39.08655484</c:v>
                </c:pt>
                <c:pt idx="949">
                  <c:v>39.08654217</c:v>
                </c:pt>
                <c:pt idx="950">
                  <c:v>39.08655863</c:v>
                </c:pt>
                <c:pt idx="951">
                  <c:v>39.08659611</c:v>
                </c:pt>
                <c:pt idx="952">
                  <c:v>39.08663976</c:v>
                </c:pt>
                <c:pt idx="953">
                  <c:v>39.08665717</c:v>
                </c:pt>
                <c:pt idx="954">
                  <c:v>39.08665717</c:v>
                </c:pt>
                <c:pt idx="955">
                  <c:v>39.08665717</c:v>
                </c:pt>
                <c:pt idx="956">
                  <c:v>39.08665717</c:v>
                </c:pt>
                <c:pt idx="957">
                  <c:v>39.08665717</c:v>
                </c:pt>
                <c:pt idx="958">
                  <c:v>39.08665717</c:v>
                </c:pt>
              </c:numCache>
            </c:numRef>
          </c:yVal>
          <c:smooth val="0"/>
        </c:ser>
        <c:axId val="59306929"/>
        <c:axId val="64000314"/>
      </c:scatterChart>
      <c:valAx>
        <c:axId val="59306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000314"/>
        <c:crosses val="autoZero"/>
        <c:crossBetween val="midCat"/>
        <c:dispUnits/>
      </c:valAx>
      <c:valAx>
        <c:axId val="6400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306929"/>
        <c:crossesAt val="-7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FME Profile 2113-2126 UT 03/14
Ozone Mixing Ratio</a:t>
            </a:r>
          </a:p>
        </c:rich>
      </c:tx>
      <c:layout>
        <c:manualLayout>
          <c:xMode val="factor"/>
          <c:yMode val="factor"/>
          <c:x val="-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925"/>
          <c:w val="0.9252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DATA!$P$7:$P$8</c:f>
              <c:strCache>
                <c:ptCount val="1"/>
                <c:pt idx="0">
                  <c:v>Ozone ppbv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DATA!$Q$818:$Q$897</c:f>
              <c:numCache>
                <c:ptCount val="80"/>
                <c:pt idx="0">
                  <c:v>45.05</c:v>
                </c:pt>
                <c:pt idx="1">
                  <c:v>46</c:v>
                </c:pt>
                <c:pt idx="2">
                  <c:v>46.6</c:v>
                </c:pt>
                <c:pt idx="3">
                  <c:v>46.35</c:v>
                </c:pt>
                <c:pt idx="4">
                  <c:v>46.25</c:v>
                </c:pt>
                <c:pt idx="5">
                  <c:v>46.55</c:v>
                </c:pt>
                <c:pt idx="6">
                  <c:v>46.900000000000006</c:v>
                </c:pt>
                <c:pt idx="7">
                  <c:v>46.85</c:v>
                </c:pt>
                <c:pt idx="8">
                  <c:v>46.85</c:v>
                </c:pt>
                <c:pt idx="9">
                  <c:v>47.55</c:v>
                </c:pt>
                <c:pt idx="10">
                  <c:v>47.85</c:v>
                </c:pt>
                <c:pt idx="11">
                  <c:v>47.8</c:v>
                </c:pt>
                <c:pt idx="12">
                  <c:v>47.75</c:v>
                </c:pt>
                <c:pt idx="13">
                  <c:v>47.75</c:v>
                </c:pt>
                <c:pt idx="14">
                  <c:v>47.599999999999994</c:v>
                </c:pt>
                <c:pt idx="15">
                  <c:v>47.45</c:v>
                </c:pt>
                <c:pt idx="16">
                  <c:v>47.150000000000006</c:v>
                </c:pt>
                <c:pt idx="17">
                  <c:v>46.150000000000006</c:v>
                </c:pt>
                <c:pt idx="18">
                  <c:v>45.3</c:v>
                </c:pt>
                <c:pt idx="19">
                  <c:v>45.35</c:v>
                </c:pt>
                <c:pt idx="20">
                  <c:v>45.400000000000006</c:v>
                </c:pt>
                <c:pt idx="21">
                  <c:v>44.85</c:v>
                </c:pt>
                <c:pt idx="22">
                  <c:v>44.6</c:v>
                </c:pt>
                <c:pt idx="23">
                  <c:v>44.8</c:v>
                </c:pt>
                <c:pt idx="24">
                  <c:v>44.3</c:v>
                </c:pt>
                <c:pt idx="25">
                  <c:v>44.1</c:v>
                </c:pt>
                <c:pt idx="26">
                  <c:v>44.35</c:v>
                </c:pt>
                <c:pt idx="27">
                  <c:v>43.85</c:v>
                </c:pt>
                <c:pt idx="28">
                  <c:v>43.6</c:v>
                </c:pt>
                <c:pt idx="29">
                  <c:v>43.6</c:v>
                </c:pt>
                <c:pt idx="30">
                  <c:v>43.1</c:v>
                </c:pt>
                <c:pt idx="31">
                  <c:v>43.35</c:v>
                </c:pt>
                <c:pt idx="32">
                  <c:v>43.85</c:v>
                </c:pt>
                <c:pt idx="33">
                  <c:v>43.1</c:v>
                </c:pt>
                <c:pt idx="34">
                  <c:v>42.6</c:v>
                </c:pt>
                <c:pt idx="35">
                  <c:v>42.8</c:v>
                </c:pt>
                <c:pt idx="36">
                  <c:v>42.3</c:v>
                </c:pt>
                <c:pt idx="37">
                  <c:v>41.35</c:v>
                </c:pt>
                <c:pt idx="38">
                  <c:v>41.95</c:v>
                </c:pt>
                <c:pt idx="39">
                  <c:v>43.95</c:v>
                </c:pt>
                <c:pt idx="40">
                  <c:v>46.1</c:v>
                </c:pt>
                <c:pt idx="41">
                  <c:v>49.1</c:v>
                </c:pt>
                <c:pt idx="42">
                  <c:v>50.05</c:v>
                </c:pt>
                <c:pt idx="43">
                  <c:v>46.3</c:v>
                </c:pt>
                <c:pt idx="44">
                  <c:v>41.400000000000006</c:v>
                </c:pt>
                <c:pt idx="45">
                  <c:v>40.400000000000006</c:v>
                </c:pt>
                <c:pt idx="46">
                  <c:v>42.35</c:v>
                </c:pt>
                <c:pt idx="47">
                  <c:v>41.75</c:v>
                </c:pt>
                <c:pt idx="48">
                  <c:v>38.5</c:v>
                </c:pt>
                <c:pt idx="49">
                  <c:v>36.2</c:v>
                </c:pt>
                <c:pt idx="50">
                  <c:v>30.549999999999997</c:v>
                </c:pt>
                <c:pt idx="51">
                  <c:v>29.15</c:v>
                </c:pt>
                <c:pt idx="52">
                  <c:v>33.05</c:v>
                </c:pt>
                <c:pt idx="53">
                  <c:v>33.400000000000006</c:v>
                </c:pt>
                <c:pt idx="54">
                  <c:v>33.45</c:v>
                </c:pt>
                <c:pt idx="55">
                  <c:v>32.65</c:v>
                </c:pt>
                <c:pt idx="56">
                  <c:v>31.9</c:v>
                </c:pt>
                <c:pt idx="57">
                  <c:v>31.950000000000003</c:v>
                </c:pt>
                <c:pt idx="58">
                  <c:v>31.150000000000002</c:v>
                </c:pt>
                <c:pt idx="59">
                  <c:v>31.150000000000002</c:v>
                </c:pt>
                <c:pt idx="60">
                  <c:v>31.950000000000003</c:v>
                </c:pt>
                <c:pt idx="61">
                  <c:v>31.200000000000003</c:v>
                </c:pt>
                <c:pt idx="62">
                  <c:v>29.650000000000002</c:v>
                </c:pt>
                <c:pt idx="63">
                  <c:v>30.6</c:v>
                </c:pt>
                <c:pt idx="64">
                  <c:v>32.6</c:v>
                </c:pt>
                <c:pt idx="65">
                  <c:v>32.35</c:v>
                </c:pt>
                <c:pt idx="66">
                  <c:v>32.4</c:v>
                </c:pt>
                <c:pt idx="67">
                  <c:v>32.2</c:v>
                </c:pt>
                <c:pt idx="68">
                  <c:v>30.950000000000003</c:v>
                </c:pt>
                <c:pt idx="69">
                  <c:v>31.200000000000003</c:v>
                </c:pt>
                <c:pt idx="70">
                  <c:v>31.700000000000003</c:v>
                </c:pt>
                <c:pt idx="71">
                  <c:v>31.65</c:v>
                </c:pt>
                <c:pt idx="72">
                  <c:v>54.45</c:v>
                </c:pt>
                <c:pt idx="73">
                  <c:v>89.5</c:v>
                </c:pt>
                <c:pt idx="74">
                  <c:v>114.5</c:v>
                </c:pt>
                <c:pt idx="75">
                  <c:v>118.6</c:v>
                </c:pt>
                <c:pt idx="76">
                  <c:v>73.30000000000001</c:v>
                </c:pt>
                <c:pt idx="77">
                  <c:v>28.950000000000003</c:v>
                </c:pt>
                <c:pt idx="78">
                  <c:v>16.25</c:v>
                </c:pt>
                <c:pt idx="79">
                  <c:v>8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axId val="13342501"/>
        <c:axId val="52973646"/>
      </c:scatterChart>
      <c:valAx>
        <c:axId val="1334250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973646"/>
        <c:crosses val="autoZero"/>
        <c:crossBetween val="midCat"/>
        <c:dispUnits/>
      </c:valAx>
      <c:valAx>
        <c:axId val="5297364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3425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FME Profile 2113-2126 UT 03/14
SO2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DATA!$AV$818:$AV$897</c:f>
              <c:numCache>
                <c:ptCount val="80"/>
                <c:pt idx="0">
                  <c:v>0.15063779350000006</c:v>
                </c:pt>
                <c:pt idx="1">
                  <c:v>0.22587584260000004</c:v>
                </c:pt>
                <c:pt idx="2">
                  <c:v>0.3209433436000001</c:v>
                </c:pt>
                <c:pt idx="3">
                  <c:v>0.27504311800000003</c:v>
                </c:pt>
                <c:pt idx="4">
                  <c:v>0.27504311800000003</c:v>
                </c:pt>
                <c:pt idx="5">
                  <c:v>0.3068232417000001</c:v>
                </c:pt>
                <c:pt idx="6">
                  <c:v>0.2736860394</c:v>
                </c:pt>
                <c:pt idx="7">
                  <c:v>0.2247195125</c:v>
                </c:pt>
                <c:pt idx="8">
                  <c:v>0.1291895986</c:v>
                </c:pt>
                <c:pt idx="9">
                  <c:v>0.18731002810000008</c:v>
                </c:pt>
                <c:pt idx="10">
                  <c:v>0.17791931630000002</c:v>
                </c:pt>
                <c:pt idx="11">
                  <c:v>0.1755145669</c:v>
                </c:pt>
                <c:pt idx="12">
                  <c:v>0.16938321590000005</c:v>
                </c:pt>
                <c:pt idx="13">
                  <c:v>0.22424422500000007</c:v>
                </c:pt>
                <c:pt idx="14">
                  <c:v>0.254431057</c:v>
                </c:pt>
                <c:pt idx="15">
                  <c:v>0.24504213330000002</c:v>
                </c:pt>
                <c:pt idx="16">
                  <c:v>0.2812819362000001</c:v>
                </c:pt>
                <c:pt idx="17">
                  <c:v>0.30029045340000005</c:v>
                </c:pt>
                <c:pt idx="18">
                  <c:v>0.21919457910000006</c:v>
                </c:pt>
                <c:pt idx="19">
                  <c:v>0.1911809325</c:v>
                </c:pt>
                <c:pt idx="20">
                  <c:v>0.135694015</c:v>
                </c:pt>
                <c:pt idx="21">
                  <c:v>0.06344138380000008</c:v>
                </c:pt>
                <c:pt idx="22">
                  <c:v>0.1164434433</c:v>
                </c:pt>
                <c:pt idx="23">
                  <c:v>0.0651488185000001</c:v>
                </c:pt>
                <c:pt idx="24">
                  <c:v>0.08462648390000005</c:v>
                </c:pt>
                <c:pt idx="25">
                  <c:v>0.10363500120000002</c:v>
                </c:pt>
                <c:pt idx="26">
                  <c:v>0.10681598190000008</c:v>
                </c:pt>
                <c:pt idx="27">
                  <c:v>0.139758873</c:v>
                </c:pt>
                <c:pt idx="28">
                  <c:v>0.10852347610000002</c:v>
                </c:pt>
                <c:pt idx="29">
                  <c:v>0.13758753540000002</c:v>
                </c:pt>
                <c:pt idx="30">
                  <c:v>0.14608703850000004</c:v>
                </c:pt>
                <c:pt idx="31">
                  <c:v>0.13596181870000001</c:v>
                </c:pt>
                <c:pt idx="32">
                  <c:v>0.1487293124000001</c:v>
                </c:pt>
                <c:pt idx="33">
                  <c:v>0.11326401230000005</c:v>
                </c:pt>
                <c:pt idx="34">
                  <c:v>0.08525030610000006</c:v>
                </c:pt>
                <c:pt idx="35">
                  <c:v>0.08191262480000006</c:v>
                </c:pt>
                <c:pt idx="36">
                  <c:v>0.042253303999999936</c:v>
                </c:pt>
                <c:pt idx="37">
                  <c:v>0.04310612699999994</c:v>
                </c:pt>
                <c:pt idx="38">
                  <c:v>0.03604524100000006</c:v>
                </c:pt>
                <c:pt idx="39">
                  <c:v>0.040623116000000126</c:v>
                </c:pt>
                <c:pt idx="40">
                  <c:v>0.12481825350000009</c:v>
                </c:pt>
                <c:pt idx="41">
                  <c:v>0.6061892092000001</c:v>
                </c:pt>
                <c:pt idx="42">
                  <c:v>0.8528901815000001</c:v>
                </c:pt>
                <c:pt idx="43">
                  <c:v>1.1759509027000001</c:v>
                </c:pt>
                <c:pt idx="44">
                  <c:v>1.6577839732</c:v>
                </c:pt>
                <c:pt idx="45">
                  <c:v>2.1843199010000003</c:v>
                </c:pt>
                <c:pt idx="46">
                  <c:v>2.80584352</c:v>
                </c:pt>
                <c:pt idx="47">
                  <c:v>3.204334545</c:v>
                </c:pt>
                <c:pt idx="48">
                  <c:v>3.845874834</c:v>
                </c:pt>
                <c:pt idx="49">
                  <c:v>4.456222105</c:v>
                </c:pt>
                <c:pt idx="50">
                  <c:v>4.938060808</c:v>
                </c:pt>
                <c:pt idx="51">
                  <c:v>5.513021278</c:v>
                </c:pt>
                <c:pt idx="52">
                  <c:v>5.977749157</c:v>
                </c:pt>
                <c:pt idx="53">
                  <c:v>5.987800883999999</c:v>
                </c:pt>
                <c:pt idx="54">
                  <c:v>6.163534927</c:v>
                </c:pt>
                <c:pt idx="55">
                  <c:v>6.276798534</c:v>
                </c:pt>
                <c:pt idx="56">
                  <c:v>6.432699013</c:v>
                </c:pt>
                <c:pt idx="57">
                  <c:v>6.434479523</c:v>
                </c:pt>
                <c:pt idx="58">
                  <c:v>6.392492104</c:v>
                </c:pt>
                <c:pt idx="59">
                  <c:v>6.382166195</c:v>
                </c:pt>
                <c:pt idx="60">
                  <c:v>6.199103642</c:v>
                </c:pt>
                <c:pt idx="61">
                  <c:v>6.026748942999999</c:v>
                </c:pt>
                <c:pt idx="62">
                  <c:v>5.919619846</c:v>
                </c:pt>
                <c:pt idx="63">
                  <c:v>5.431537437</c:v>
                </c:pt>
                <c:pt idx="64">
                  <c:v>5.186078358</c:v>
                </c:pt>
                <c:pt idx="65">
                  <c:v>4.9927700040000005</c:v>
                </c:pt>
                <c:pt idx="66">
                  <c:v>4.693299103</c:v>
                </c:pt>
                <c:pt idx="67">
                  <c:v>4.656898785</c:v>
                </c:pt>
                <c:pt idx="68">
                  <c:v>4.627021122</c:v>
                </c:pt>
                <c:pt idx="69">
                  <c:v>4.617632437</c:v>
                </c:pt>
                <c:pt idx="70">
                  <c:v>4.635713148</c:v>
                </c:pt>
                <c:pt idx="71">
                  <c:v>4.661240387</c:v>
                </c:pt>
                <c:pt idx="72">
                  <c:v>5.064388084</c:v>
                </c:pt>
                <c:pt idx="73">
                  <c:v>5.1481225969999995</c:v>
                </c:pt>
                <c:pt idx="74">
                  <c:v>5.386441994</c:v>
                </c:pt>
                <c:pt idx="75">
                  <c:v>5.770495224</c:v>
                </c:pt>
                <c:pt idx="76">
                  <c:v>5.923951435</c:v>
                </c:pt>
                <c:pt idx="77">
                  <c:v>6.1545484539999995</c:v>
                </c:pt>
                <c:pt idx="78">
                  <c:v>6.20941</c:v>
                </c:pt>
                <c:pt idx="79">
                  <c:v>6.531803893999999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axId val="7000767"/>
        <c:axId val="63006904"/>
      </c:scatterChart>
      <c:valAx>
        <c:axId val="700076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006904"/>
        <c:crosses val="autoZero"/>
        <c:crossBetween val="midCat"/>
        <c:dispUnits/>
      </c:valAx>
      <c:valAx>
        <c:axId val="6300690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0007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FME Profile 2113-2126 03/14
Total Scattering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Bscat450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DATA!$S$818:$S$897</c:f>
              <c:numCache>
                <c:ptCount val="80"/>
                <c:pt idx="0">
                  <c:v>3.15E-07</c:v>
                </c:pt>
                <c:pt idx="3">
                  <c:v>6.01E-07</c:v>
                </c:pt>
                <c:pt idx="7">
                  <c:v>7.63E-07</c:v>
                </c:pt>
                <c:pt idx="10">
                  <c:v>4.15E-07</c:v>
                </c:pt>
                <c:pt idx="13">
                  <c:v>1.3E-06</c:v>
                </c:pt>
                <c:pt idx="16">
                  <c:v>9.14E-07</c:v>
                </c:pt>
                <c:pt idx="19">
                  <c:v>3.52E-07</c:v>
                </c:pt>
                <c:pt idx="22">
                  <c:v>1.18E-06</c:v>
                </c:pt>
                <c:pt idx="26">
                  <c:v>6.76E-07</c:v>
                </c:pt>
                <c:pt idx="29">
                  <c:v>6.83E-07</c:v>
                </c:pt>
                <c:pt idx="32">
                  <c:v>1.44E-07</c:v>
                </c:pt>
                <c:pt idx="35">
                  <c:v>1.24E-06</c:v>
                </c:pt>
                <c:pt idx="38">
                  <c:v>6.36E-07</c:v>
                </c:pt>
                <c:pt idx="41">
                  <c:v>4.27E-07</c:v>
                </c:pt>
                <c:pt idx="44">
                  <c:v>9.94E-07</c:v>
                </c:pt>
                <c:pt idx="48">
                  <c:v>2.4E-06</c:v>
                </c:pt>
                <c:pt idx="51">
                  <c:v>6.71E-06</c:v>
                </c:pt>
                <c:pt idx="54">
                  <c:v>1.03E-05</c:v>
                </c:pt>
                <c:pt idx="57">
                  <c:v>1.54E-05</c:v>
                </c:pt>
                <c:pt idx="60">
                  <c:v>1.8E-05</c:v>
                </c:pt>
                <c:pt idx="63">
                  <c:v>2.02E-05</c:v>
                </c:pt>
                <c:pt idx="66">
                  <c:v>2.29E-05</c:v>
                </c:pt>
                <c:pt idx="67">
                  <c:v>2.29E-05</c:v>
                </c:pt>
                <c:pt idx="70">
                  <c:v>2.31E-05</c:v>
                </c:pt>
                <c:pt idx="73">
                  <c:v>2.38E-05</c:v>
                </c:pt>
                <c:pt idx="76">
                  <c:v>2.3E-05</c:v>
                </c:pt>
                <c:pt idx="79">
                  <c:v>2.31E-05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DATA!$T$7</c:f>
              <c:strCache>
                <c:ptCount val="1"/>
                <c:pt idx="0">
                  <c:v>Bscat550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DATA!$T$818:$T$897</c:f>
              <c:numCache>
                <c:ptCount val="80"/>
                <c:pt idx="0">
                  <c:v>9.45E-07</c:v>
                </c:pt>
                <c:pt idx="3">
                  <c:v>8.9E-07</c:v>
                </c:pt>
                <c:pt idx="7">
                  <c:v>1.41E-06</c:v>
                </c:pt>
                <c:pt idx="10">
                  <c:v>8.95E-07</c:v>
                </c:pt>
                <c:pt idx="13">
                  <c:v>7.5E-07</c:v>
                </c:pt>
                <c:pt idx="16">
                  <c:v>7.49E-07</c:v>
                </c:pt>
                <c:pt idx="19">
                  <c:v>5.5E-07</c:v>
                </c:pt>
                <c:pt idx="22">
                  <c:v>7.95E-07</c:v>
                </c:pt>
                <c:pt idx="26">
                  <c:v>9.14E-07</c:v>
                </c:pt>
                <c:pt idx="29">
                  <c:v>3.24E-07</c:v>
                </c:pt>
                <c:pt idx="32">
                  <c:v>5.71E-07</c:v>
                </c:pt>
                <c:pt idx="35">
                  <c:v>6.14E-07</c:v>
                </c:pt>
                <c:pt idx="38">
                  <c:v>1.1E-06</c:v>
                </c:pt>
                <c:pt idx="41">
                  <c:v>3.02E-07</c:v>
                </c:pt>
                <c:pt idx="44">
                  <c:v>6.01E-07</c:v>
                </c:pt>
                <c:pt idx="48">
                  <c:v>2.04E-06</c:v>
                </c:pt>
                <c:pt idx="51">
                  <c:v>4.38E-06</c:v>
                </c:pt>
                <c:pt idx="54">
                  <c:v>6.61E-06</c:v>
                </c:pt>
                <c:pt idx="57">
                  <c:v>1.06E-05</c:v>
                </c:pt>
                <c:pt idx="60">
                  <c:v>1.26E-05</c:v>
                </c:pt>
                <c:pt idx="63">
                  <c:v>1.38E-05</c:v>
                </c:pt>
                <c:pt idx="66">
                  <c:v>1.62E-05</c:v>
                </c:pt>
                <c:pt idx="67">
                  <c:v>1.62E-05</c:v>
                </c:pt>
                <c:pt idx="70">
                  <c:v>1.64E-05</c:v>
                </c:pt>
                <c:pt idx="73">
                  <c:v>1.6E-05</c:v>
                </c:pt>
                <c:pt idx="76">
                  <c:v>1.62E-05</c:v>
                </c:pt>
                <c:pt idx="79">
                  <c:v>1.71E-05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DATA!$U$7</c:f>
              <c:strCache>
                <c:ptCount val="1"/>
                <c:pt idx="0">
                  <c:v>Bscat700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DATA!$U$818:$U$897</c:f>
              <c:numCache>
                <c:ptCount val="80"/>
                <c:pt idx="0">
                  <c:v>1.44E-06</c:v>
                </c:pt>
                <c:pt idx="3">
                  <c:v>1.41E-06</c:v>
                </c:pt>
                <c:pt idx="7">
                  <c:v>1.31E-06</c:v>
                </c:pt>
                <c:pt idx="10">
                  <c:v>1.03E-06</c:v>
                </c:pt>
                <c:pt idx="13">
                  <c:v>9.55E-07</c:v>
                </c:pt>
                <c:pt idx="16">
                  <c:v>8.91E-07</c:v>
                </c:pt>
                <c:pt idx="19">
                  <c:v>4.67E-07</c:v>
                </c:pt>
                <c:pt idx="22">
                  <c:v>1.32E-06</c:v>
                </c:pt>
                <c:pt idx="26">
                  <c:v>8.15E-07</c:v>
                </c:pt>
                <c:pt idx="29">
                  <c:v>8.5E-07</c:v>
                </c:pt>
                <c:pt idx="32">
                  <c:v>8.05E-07</c:v>
                </c:pt>
                <c:pt idx="35">
                  <c:v>9.78E-07</c:v>
                </c:pt>
                <c:pt idx="38">
                  <c:v>1.19E-06</c:v>
                </c:pt>
                <c:pt idx="41">
                  <c:v>1.01E-06</c:v>
                </c:pt>
                <c:pt idx="44">
                  <c:v>8.79E-07</c:v>
                </c:pt>
                <c:pt idx="48">
                  <c:v>1.65E-06</c:v>
                </c:pt>
                <c:pt idx="51">
                  <c:v>3.39E-06</c:v>
                </c:pt>
                <c:pt idx="54">
                  <c:v>4.99E-06</c:v>
                </c:pt>
                <c:pt idx="57">
                  <c:v>7.53E-06</c:v>
                </c:pt>
                <c:pt idx="60">
                  <c:v>8.88E-06</c:v>
                </c:pt>
                <c:pt idx="63">
                  <c:v>9.64E-06</c:v>
                </c:pt>
                <c:pt idx="66">
                  <c:v>1.09E-05</c:v>
                </c:pt>
                <c:pt idx="67">
                  <c:v>1.09E-05</c:v>
                </c:pt>
                <c:pt idx="70">
                  <c:v>1.13E-05</c:v>
                </c:pt>
                <c:pt idx="73">
                  <c:v>1.11E-05</c:v>
                </c:pt>
                <c:pt idx="76">
                  <c:v>1.12E-05</c:v>
                </c:pt>
                <c:pt idx="79">
                  <c:v>1.21E-05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axId val="30191225"/>
        <c:axId val="3285570"/>
      </c:scatterChart>
      <c:valAx>
        <c:axId val="30191225"/>
        <c:scaling>
          <c:orientation val="minMax"/>
          <c:max val="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285570"/>
        <c:crosses val="autoZero"/>
        <c:crossBetween val="midCat"/>
        <c:dispUnits/>
      </c:valAx>
      <c:valAx>
        <c:axId val="328557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1912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FME Profile 2113-2126 UT 03/14
CPC Particle Counts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895"/>
          <c:w val="0.9225"/>
          <c:h val="0.858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DATA!$AC$7</c:f>
              <c:strCache>
                <c:ptCount val="1"/>
                <c:pt idx="0">
                  <c:v>CPC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DATA!$AC$818:$AC$897</c:f>
              <c:numCache>
                <c:ptCount val="80"/>
                <c:pt idx="4">
                  <c:v>1065</c:v>
                </c:pt>
                <c:pt idx="10">
                  <c:v>2296</c:v>
                </c:pt>
                <c:pt idx="16">
                  <c:v>1444</c:v>
                </c:pt>
                <c:pt idx="22">
                  <c:v>1542</c:v>
                </c:pt>
                <c:pt idx="28">
                  <c:v>1721</c:v>
                </c:pt>
                <c:pt idx="34">
                  <c:v>2254</c:v>
                </c:pt>
                <c:pt idx="40">
                  <c:v>1384</c:v>
                </c:pt>
                <c:pt idx="46">
                  <c:v>11835</c:v>
                </c:pt>
                <c:pt idx="52">
                  <c:v>15143</c:v>
                </c:pt>
                <c:pt idx="58">
                  <c:v>16497</c:v>
                </c:pt>
                <c:pt idx="64">
                  <c:v>17559</c:v>
                </c:pt>
                <c:pt idx="70">
                  <c:v>18376</c:v>
                </c:pt>
                <c:pt idx="76">
                  <c:v>18044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axId val="29570131"/>
        <c:axId val="64804588"/>
      </c:scatterChart>
      <c:valAx>
        <c:axId val="29570131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804588"/>
        <c:crosses val="autoZero"/>
        <c:crossBetween val="midCat"/>
        <c:dispUnits/>
        <c:majorUnit val="2000"/>
      </c:valAx>
      <c:valAx>
        <c:axId val="6480458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570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FME Profile 2113-2126 UT 03/14
Particle Counts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575"/>
          <c:w val="0.93225"/>
          <c:h val="0.811"/>
        </c:manualLayout>
      </c:layout>
      <c:scatterChart>
        <c:scatterStyle val="lineMarker"/>
        <c:varyColors val="0"/>
        <c:ser>
          <c:idx val="0"/>
          <c:order val="0"/>
          <c:tx>
            <c:v>0.3-0.4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DATA!$AJ$818:$AJ$897</c:f>
              <c:numCache>
                <c:ptCount val="80"/>
                <c:pt idx="0">
                  <c:v>3879.858657243816</c:v>
                </c:pt>
                <c:pt idx="1">
                  <c:v>3667.844522968198</c:v>
                </c:pt>
                <c:pt idx="2">
                  <c:v>4134.275618374558</c:v>
                </c:pt>
                <c:pt idx="3">
                  <c:v>3773.851590106007</c:v>
                </c:pt>
                <c:pt idx="4">
                  <c:v>3816.2544169611306</c:v>
                </c:pt>
                <c:pt idx="5">
                  <c:v>4473.498233215548</c:v>
                </c:pt>
                <c:pt idx="6">
                  <c:v>3710.2473498233217</c:v>
                </c:pt>
                <c:pt idx="7">
                  <c:v>4219.081272084805</c:v>
                </c:pt>
                <c:pt idx="8">
                  <c:v>3816.2544169611306</c:v>
                </c:pt>
                <c:pt idx="9">
                  <c:v>4134.275618374558</c:v>
                </c:pt>
                <c:pt idx="10">
                  <c:v>3837.4558303886924</c:v>
                </c:pt>
                <c:pt idx="11">
                  <c:v>3816.2544169611306</c:v>
                </c:pt>
                <c:pt idx="12">
                  <c:v>3816.2544169611306</c:v>
                </c:pt>
                <c:pt idx="13">
                  <c:v>3201.4134275618376</c:v>
                </c:pt>
                <c:pt idx="14">
                  <c:v>3604.2402826855123</c:v>
                </c:pt>
                <c:pt idx="15">
                  <c:v>3540.6360424028267</c:v>
                </c:pt>
                <c:pt idx="16">
                  <c:v>3392.226148409894</c:v>
                </c:pt>
                <c:pt idx="17">
                  <c:v>4134.275618374558</c:v>
                </c:pt>
                <c:pt idx="18">
                  <c:v>3710.2473498233217</c:v>
                </c:pt>
                <c:pt idx="19">
                  <c:v>2819.7879858657243</c:v>
                </c:pt>
                <c:pt idx="20">
                  <c:v>3201.4134275618376</c:v>
                </c:pt>
                <c:pt idx="21">
                  <c:v>3349.8233215547702</c:v>
                </c:pt>
                <c:pt idx="22">
                  <c:v>3455.8303886925796</c:v>
                </c:pt>
                <c:pt idx="23">
                  <c:v>3010.6007067137807</c:v>
                </c:pt>
                <c:pt idx="24">
                  <c:v>4303.886925795053</c:v>
                </c:pt>
                <c:pt idx="25">
                  <c:v>4070.6713780918726</c:v>
                </c:pt>
                <c:pt idx="26">
                  <c:v>4197.879858657244</c:v>
                </c:pt>
                <c:pt idx="27">
                  <c:v>3689.04593639576</c:v>
                </c:pt>
                <c:pt idx="28">
                  <c:v>3477.031802120141</c:v>
                </c:pt>
                <c:pt idx="29">
                  <c:v>4303.886925795053</c:v>
                </c:pt>
                <c:pt idx="30">
                  <c:v>3922.26148409894</c:v>
                </c:pt>
                <c:pt idx="31">
                  <c:v>3752.650176678445</c:v>
                </c:pt>
                <c:pt idx="32">
                  <c:v>3519.434628975265</c:v>
                </c:pt>
                <c:pt idx="33">
                  <c:v>3286.2190812720846</c:v>
                </c:pt>
                <c:pt idx="34">
                  <c:v>3773.851590106007</c:v>
                </c:pt>
                <c:pt idx="35">
                  <c:v>3858.6572438162543</c:v>
                </c:pt>
                <c:pt idx="36">
                  <c:v>3752.650176678445</c:v>
                </c:pt>
                <c:pt idx="37">
                  <c:v>3731.448763250883</c:v>
                </c:pt>
                <c:pt idx="38">
                  <c:v>4134.275618374558</c:v>
                </c:pt>
                <c:pt idx="39">
                  <c:v>4007.067137809187</c:v>
                </c:pt>
                <c:pt idx="40">
                  <c:v>3879.858657243816</c:v>
                </c:pt>
                <c:pt idx="41">
                  <c:v>4134.275618374558</c:v>
                </c:pt>
                <c:pt idx="42">
                  <c:v>3307.4204946996465</c:v>
                </c:pt>
                <c:pt idx="43">
                  <c:v>3286.2190812720846</c:v>
                </c:pt>
                <c:pt idx="44">
                  <c:v>2734.982332155477</c:v>
                </c:pt>
                <c:pt idx="45">
                  <c:v>2692.5795053003535</c:v>
                </c:pt>
                <c:pt idx="46">
                  <c:v>2946.9964664310955</c:v>
                </c:pt>
                <c:pt idx="47">
                  <c:v>3053.0035335689045</c:v>
                </c:pt>
                <c:pt idx="48">
                  <c:v>3561.8374558303885</c:v>
                </c:pt>
                <c:pt idx="49">
                  <c:v>2650.1766784452298</c:v>
                </c:pt>
                <c:pt idx="50">
                  <c:v>2777.3851590106005</c:v>
                </c:pt>
                <c:pt idx="51">
                  <c:v>2438.1625441696115</c:v>
                </c:pt>
                <c:pt idx="52">
                  <c:v>2692.5795053003535</c:v>
                </c:pt>
                <c:pt idx="53">
                  <c:v>2713.780918727915</c:v>
                </c:pt>
                <c:pt idx="54">
                  <c:v>3371.024734982332</c:v>
                </c:pt>
                <c:pt idx="55">
                  <c:v>2650.1766784452298</c:v>
                </c:pt>
                <c:pt idx="56">
                  <c:v>4197.879858657244</c:v>
                </c:pt>
                <c:pt idx="57">
                  <c:v>2353.356890459364</c:v>
                </c:pt>
                <c:pt idx="58">
                  <c:v>2840.989399293286</c:v>
                </c:pt>
                <c:pt idx="59">
                  <c:v>2035.3356890459363</c:v>
                </c:pt>
                <c:pt idx="60">
                  <c:v>2289.7526501766783</c:v>
                </c:pt>
                <c:pt idx="61">
                  <c:v>2353.356890459364</c:v>
                </c:pt>
                <c:pt idx="62">
                  <c:v>1971.731448763251</c:v>
                </c:pt>
                <c:pt idx="63">
                  <c:v>2459.363957597173</c:v>
                </c:pt>
                <c:pt idx="64">
                  <c:v>2162.5441696113076</c:v>
                </c:pt>
                <c:pt idx="65">
                  <c:v>2247.3498233215546</c:v>
                </c:pt>
                <c:pt idx="66">
                  <c:v>2650.1766784452298</c:v>
                </c:pt>
                <c:pt idx="67">
                  <c:v>4939.929328621908</c:v>
                </c:pt>
                <c:pt idx="68">
                  <c:v>12551.236749116608</c:v>
                </c:pt>
                <c:pt idx="69">
                  <c:v>67526.50176678445</c:v>
                </c:pt>
                <c:pt idx="70">
                  <c:v>100452.29681978798</c:v>
                </c:pt>
                <c:pt idx="71">
                  <c:v>104734.98233215547</c:v>
                </c:pt>
                <c:pt idx="72">
                  <c:v>68692.57950530035</c:v>
                </c:pt>
                <c:pt idx="73">
                  <c:v>112325.08833922261</c:v>
                </c:pt>
                <c:pt idx="74">
                  <c:v>129477.03180212014</c:v>
                </c:pt>
                <c:pt idx="75">
                  <c:v>137554.7703180212</c:v>
                </c:pt>
                <c:pt idx="76">
                  <c:v>145674.91166077738</c:v>
                </c:pt>
                <c:pt idx="77">
                  <c:v>153922.26148409894</c:v>
                </c:pt>
                <c:pt idx="78">
                  <c:v>152904.59363957596</c:v>
                </c:pt>
                <c:pt idx="79">
                  <c:v>157356.89045936396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ser>
          <c:idx val="1"/>
          <c:order val="1"/>
          <c:tx>
            <c:v>0.4-0.491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DATA!$AK$818:$AK$897</c:f>
              <c:numCache>
                <c:ptCount val="80"/>
                <c:pt idx="0">
                  <c:v>381.62544169611306</c:v>
                </c:pt>
                <c:pt idx="1">
                  <c:v>402.8268551236749</c:v>
                </c:pt>
                <c:pt idx="2">
                  <c:v>466.4310954063604</c:v>
                </c:pt>
                <c:pt idx="3">
                  <c:v>530.035335689046</c:v>
                </c:pt>
                <c:pt idx="4">
                  <c:v>678.4452296819787</c:v>
                </c:pt>
                <c:pt idx="5">
                  <c:v>551.2367491166077</c:v>
                </c:pt>
                <c:pt idx="6">
                  <c:v>614.8409893992932</c:v>
                </c:pt>
                <c:pt idx="7">
                  <c:v>360.42402826855124</c:v>
                </c:pt>
                <c:pt idx="8">
                  <c:v>551.2367491166077</c:v>
                </c:pt>
                <c:pt idx="9">
                  <c:v>551.2367491166077</c:v>
                </c:pt>
                <c:pt idx="10">
                  <c:v>275.61837455830386</c:v>
                </c:pt>
                <c:pt idx="11">
                  <c:v>445.22968197879857</c:v>
                </c:pt>
                <c:pt idx="12">
                  <c:v>530.035335689046</c:v>
                </c:pt>
                <c:pt idx="13">
                  <c:v>445.22968197879857</c:v>
                </c:pt>
                <c:pt idx="14">
                  <c:v>466.4310954063604</c:v>
                </c:pt>
                <c:pt idx="15">
                  <c:v>424.02826855123675</c:v>
                </c:pt>
                <c:pt idx="16">
                  <c:v>339.22261484098937</c:v>
                </c:pt>
                <c:pt idx="17">
                  <c:v>508.8339222614841</c:v>
                </c:pt>
                <c:pt idx="18">
                  <c:v>551.2367491166077</c:v>
                </c:pt>
                <c:pt idx="19">
                  <c:v>339.22261484098937</c:v>
                </c:pt>
                <c:pt idx="20">
                  <c:v>381.62544169611306</c:v>
                </c:pt>
                <c:pt idx="21">
                  <c:v>424.02826855123675</c:v>
                </c:pt>
                <c:pt idx="22">
                  <c:v>424.02826855123675</c:v>
                </c:pt>
                <c:pt idx="23">
                  <c:v>318.02120141342755</c:v>
                </c:pt>
                <c:pt idx="24">
                  <c:v>487.63250883392226</c:v>
                </c:pt>
                <c:pt idx="25">
                  <c:v>402.8268551236749</c:v>
                </c:pt>
                <c:pt idx="26">
                  <c:v>530.035335689046</c:v>
                </c:pt>
                <c:pt idx="27">
                  <c:v>572.4381625441696</c:v>
                </c:pt>
                <c:pt idx="28">
                  <c:v>572.4381625441696</c:v>
                </c:pt>
                <c:pt idx="29">
                  <c:v>657.243816254417</c:v>
                </c:pt>
                <c:pt idx="30">
                  <c:v>508.8339222614841</c:v>
                </c:pt>
                <c:pt idx="31">
                  <c:v>614.8409893992932</c:v>
                </c:pt>
                <c:pt idx="32">
                  <c:v>424.02826855123675</c:v>
                </c:pt>
                <c:pt idx="33">
                  <c:v>381.62544169611306</c:v>
                </c:pt>
                <c:pt idx="34">
                  <c:v>318.02120141342755</c:v>
                </c:pt>
                <c:pt idx="35">
                  <c:v>424.02826855123675</c:v>
                </c:pt>
                <c:pt idx="36">
                  <c:v>636.0424028268551</c:v>
                </c:pt>
                <c:pt idx="37">
                  <c:v>445.22968197879857</c:v>
                </c:pt>
                <c:pt idx="38">
                  <c:v>318.02120141342755</c:v>
                </c:pt>
                <c:pt idx="39">
                  <c:v>551.2367491166077</c:v>
                </c:pt>
                <c:pt idx="40">
                  <c:v>551.2367491166077</c:v>
                </c:pt>
                <c:pt idx="41">
                  <c:v>508.8339222614841</c:v>
                </c:pt>
                <c:pt idx="42">
                  <c:v>402.8268551236749</c:v>
                </c:pt>
                <c:pt idx="43">
                  <c:v>212.01413427561837</c:v>
                </c:pt>
                <c:pt idx="44">
                  <c:v>360.42402826855124</c:v>
                </c:pt>
                <c:pt idx="45">
                  <c:v>212.01413427561837</c:v>
                </c:pt>
                <c:pt idx="46">
                  <c:v>339.22261484098937</c:v>
                </c:pt>
                <c:pt idx="47">
                  <c:v>318.02120141342755</c:v>
                </c:pt>
                <c:pt idx="48">
                  <c:v>381.62544169611306</c:v>
                </c:pt>
                <c:pt idx="49">
                  <c:v>424.02826855123675</c:v>
                </c:pt>
                <c:pt idx="50">
                  <c:v>360.42402826855124</c:v>
                </c:pt>
                <c:pt idx="51">
                  <c:v>275.61837455830386</c:v>
                </c:pt>
                <c:pt idx="52">
                  <c:v>445.22968197879857</c:v>
                </c:pt>
                <c:pt idx="53">
                  <c:v>424.02826855123675</c:v>
                </c:pt>
                <c:pt idx="54">
                  <c:v>339.22261484098937</c:v>
                </c:pt>
                <c:pt idx="55">
                  <c:v>487.63250883392226</c:v>
                </c:pt>
                <c:pt idx="56">
                  <c:v>593.6395759717315</c:v>
                </c:pt>
                <c:pt idx="57">
                  <c:v>508.8339222614841</c:v>
                </c:pt>
                <c:pt idx="58">
                  <c:v>318.02120141342755</c:v>
                </c:pt>
                <c:pt idx="59">
                  <c:v>296.81978798586573</c:v>
                </c:pt>
                <c:pt idx="60">
                  <c:v>254.41696113074204</c:v>
                </c:pt>
                <c:pt idx="61">
                  <c:v>233.2155477031802</c:v>
                </c:pt>
                <c:pt idx="62">
                  <c:v>296.81978798586573</c:v>
                </c:pt>
                <c:pt idx="63">
                  <c:v>233.2155477031802</c:v>
                </c:pt>
                <c:pt idx="64">
                  <c:v>339.22261484098937</c:v>
                </c:pt>
                <c:pt idx="65">
                  <c:v>254.41696113074204</c:v>
                </c:pt>
                <c:pt idx="66">
                  <c:v>254.41696113074204</c:v>
                </c:pt>
                <c:pt idx="67">
                  <c:v>508.8339222614841</c:v>
                </c:pt>
                <c:pt idx="68">
                  <c:v>1611.3074204946995</c:v>
                </c:pt>
                <c:pt idx="69">
                  <c:v>5533.56890459364</c:v>
                </c:pt>
                <c:pt idx="70">
                  <c:v>10749.11660777385</c:v>
                </c:pt>
                <c:pt idx="71">
                  <c:v>9858.657243816255</c:v>
                </c:pt>
                <c:pt idx="72">
                  <c:v>6148.409893992933</c:v>
                </c:pt>
                <c:pt idx="73">
                  <c:v>9795.053003533569</c:v>
                </c:pt>
                <c:pt idx="74">
                  <c:v>12275.618374558304</c:v>
                </c:pt>
                <c:pt idx="75">
                  <c:v>12508.833922261483</c:v>
                </c:pt>
                <c:pt idx="76">
                  <c:v>15010.60070671378</c:v>
                </c:pt>
                <c:pt idx="77">
                  <c:v>15477.03180212014</c:v>
                </c:pt>
                <c:pt idx="78">
                  <c:v>15943.462897526502</c:v>
                </c:pt>
                <c:pt idx="79">
                  <c:v>16791.519434628975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ser>
          <c:idx val="2"/>
          <c:order val="2"/>
          <c:tx>
            <c:v>0.491-0.6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DATA!$AL$818:$AL$897</c:f>
              <c:numCache>
                <c:ptCount val="80"/>
                <c:pt idx="0">
                  <c:v>466.4310954063604</c:v>
                </c:pt>
                <c:pt idx="1">
                  <c:v>339.22261484098937</c:v>
                </c:pt>
                <c:pt idx="2">
                  <c:v>318.02120141342755</c:v>
                </c:pt>
                <c:pt idx="3">
                  <c:v>360.42402826855124</c:v>
                </c:pt>
                <c:pt idx="4">
                  <c:v>720.8480565371025</c:v>
                </c:pt>
                <c:pt idx="5">
                  <c:v>551.2367491166077</c:v>
                </c:pt>
                <c:pt idx="6">
                  <c:v>424.02826855123675</c:v>
                </c:pt>
                <c:pt idx="7">
                  <c:v>381.62544169611306</c:v>
                </c:pt>
                <c:pt idx="8">
                  <c:v>339.22261484098937</c:v>
                </c:pt>
                <c:pt idx="9">
                  <c:v>445.22968197879857</c:v>
                </c:pt>
                <c:pt idx="10">
                  <c:v>487.63250883392226</c:v>
                </c:pt>
                <c:pt idx="11">
                  <c:v>445.22968197879857</c:v>
                </c:pt>
                <c:pt idx="12">
                  <c:v>212.01413427561837</c:v>
                </c:pt>
                <c:pt idx="13">
                  <c:v>424.02826855123675</c:v>
                </c:pt>
                <c:pt idx="14">
                  <c:v>424.02826855123675</c:v>
                </c:pt>
                <c:pt idx="15">
                  <c:v>318.02120141342755</c:v>
                </c:pt>
                <c:pt idx="16">
                  <c:v>487.63250883392226</c:v>
                </c:pt>
                <c:pt idx="17">
                  <c:v>339.22261484098937</c:v>
                </c:pt>
                <c:pt idx="18">
                  <c:v>424.02826855123675</c:v>
                </c:pt>
                <c:pt idx="19">
                  <c:v>233.2155477031802</c:v>
                </c:pt>
                <c:pt idx="20">
                  <c:v>466.4310954063604</c:v>
                </c:pt>
                <c:pt idx="21">
                  <c:v>487.63250883392226</c:v>
                </c:pt>
                <c:pt idx="22">
                  <c:v>296.81978798586573</c:v>
                </c:pt>
                <c:pt idx="23">
                  <c:v>508.8339222614841</c:v>
                </c:pt>
                <c:pt idx="24">
                  <c:v>318.02120141342755</c:v>
                </c:pt>
                <c:pt idx="25">
                  <c:v>296.81978798586573</c:v>
                </c:pt>
                <c:pt idx="26">
                  <c:v>636.0424028268551</c:v>
                </c:pt>
                <c:pt idx="27">
                  <c:v>530.035335689046</c:v>
                </c:pt>
                <c:pt idx="28">
                  <c:v>424.02826855123675</c:v>
                </c:pt>
                <c:pt idx="29">
                  <c:v>318.02120141342755</c:v>
                </c:pt>
                <c:pt idx="30">
                  <c:v>487.63250883392226</c:v>
                </c:pt>
                <c:pt idx="31">
                  <c:v>402.8268551236749</c:v>
                </c:pt>
                <c:pt idx="32">
                  <c:v>275.61837455830386</c:v>
                </c:pt>
                <c:pt idx="33">
                  <c:v>551.2367491166077</c:v>
                </c:pt>
                <c:pt idx="34">
                  <c:v>530.035335689046</c:v>
                </c:pt>
                <c:pt idx="35">
                  <c:v>466.4310954063604</c:v>
                </c:pt>
                <c:pt idx="36">
                  <c:v>381.62544169611306</c:v>
                </c:pt>
                <c:pt idx="37">
                  <c:v>360.42402826855124</c:v>
                </c:pt>
                <c:pt idx="38">
                  <c:v>360.42402826855124</c:v>
                </c:pt>
                <c:pt idx="39">
                  <c:v>381.62544169611306</c:v>
                </c:pt>
                <c:pt idx="40">
                  <c:v>530.035335689046</c:v>
                </c:pt>
                <c:pt idx="41">
                  <c:v>445.22968197879857</c:v>
                </c:pt>
                <c:pt idx="42">
                  <c:v>318.02120141342755</c:v>
                </c:pt>
                <c:pt idx="43">
                  <c:v>402.8268551236749</c:v>
                </c:pt>
                <c:pt idx="44">
                  <c:v>296.81978798586573</c:v>
                </c:pt>
                <c:pt idx="45">
                  <c:v>254.41696113074204</c:v>
                </c:pt>
                <c:pt idx="46">
                  <c:v>254.41696113074204</c:v>
                </c:pt>
                <c:pt idx="47">
                  <c:v>254.41696113074204</c:v>
                </c:pt>
                <c:pt idx="48">
                  <c:v>530.035335689046</c:v>
                </c:pt>
                <c:pt idx="49">
                  <c:v>212.01413427561837</c:v>
                </c:pt>
                <c:pt idx="50">
                  <c:v>233.2155477031802</c:v>
                </c:pt>
                <c:pt idx="51">
                  <c:v>296.81978798586573</c:v>
                </c:pt>
                <c:pt idx="52">
                  <c:v>339.22261484098937</c:v>
                </c:pt>
                <c:pt idx="53">
                  <c:v>106.00706713780919</c:v>
                </c:pt>
                <c:pt idx="54">
                  <c:v>424.02826855123675</c:v>
                </c:pt>
                <c:pt idx="55">
                  <c:v>296.81978798586573</c:v>
                </c:pt>
                <c:pt idx="56">
                  <c:v>318.02120141342755</c:v>
                </c:pt>
                <c:pt idx="57">
                  <c:v>360.42402826855124</c:v>
                </c:pt>
                <c:pt idx="58">
                  <c:v>360.42402826855124</c:v>
                </c:pt>
                <c:pt idx="59">
                  <c:v>296.81978798586573</c:v>
                </c:pt>
                <c:pt idx="60">
                  <c:v>169.61130742049468</c:v>
                </c:pt>
                <c:pt idx="61">
                  <c:v>190.81272084805653</c:v>
                </c:pt>
                <c:pt idx="62">
                  <c:v>296.81978798586573</c:v>
                </c:pt>
                <c:pt idx="63">
                  <c:v>106.00706713780919</c:v>
                </c:pt>
                <c:pt idx="64">
                  <c:v>212.01413427561837</c:v>
                </c:pt>
                <c:pt idx="65">
                  <c:v>318.02120141342755</c:v>
                </c:pt>
                <c:pt idx="66">
                  <c:v>84.80565371024734</c:v>
                </c:pt>
                <c:pt idx="67">
                  <c:v>424.02826855123675</c:v>
                </c:pt>
                <c:pt idx="68">
                  <c:v>848.0565371024735</c:v>
                </c:pt>
                <c:pt idx="69">
                  <c:v>3455.8303886925796</c:v>
                </c:pt>
                <c:pt idx="70">
                  <c:v>5067.137809187279</c:v>
                </c:pt>
                <c:pt idx="71">
                  <c:v>5639.575971731449</c:v>
                </c:pt>
                <c:pt idx="72">
                  <c:v>3795.0530035335687</c:v>
                </c:pt>
                <c:pt idx="73">
                  <c:v>5724.381625441696</c:v>
                </c:pt>
                <c:pt idx="74">
                  <c:v>7017.667844522968</c:v>
                </c:pt>
                <c:pt idx="75">
                  <c:v>8268.551236749116</c:v>
                </c:pt>
                <c:pt idx="76">
                  <c:v>8628.975265017667</c:v>
                </c:pt>
                <c:pt idx="77">
                  <c:v>8862.190812720848</c:v>
                </c:pt>
                <c:pt idx="78">
                  <c:v>8183.745583038869</c:v>
                </c:pt>
                <c:pt idx="79">
                  <c:v>9053.003533568904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DATA!$AM$818:$AM$897</c:f>
              <c:numCache>
                <c:ptCount val="80"/>
                <c:pt idx="0">
                  <c:v>127.20848056537102</c:v>
                </c:pt>
                <c:pt idx="1">
                  <c:v>318.02120141342755</c:v>
                </c:pt>
                <c:pt idx="2">
                  <c:v>190.81272084805653</c:v>
                </c:pt>
                <c:pt idx="3">
                  <c:v>233.2155477031802</c:v>
                </c:pt>
                <c:pt idx="4">
                  <c:v>296.81978798586573</c:v>
                </c:pt>
                <c:pt idx="5">
                  <c:v>190.81272084805653</c:v>
                </c:pt>
                <c:pt idx="6">
                  <c:v>190.81272084805653</c:v>
                </c:pt>
                <c:pt idx="7">
                  <c:v>212.01413427561837</c:v>
                </c:pt>
                <c:pt idx="8">
                  <c:v>275.61837455830386</c:v>
                </c:pt>
                <c:pt idx="9">
                  <c:v>254.41696113074204</c:v>
                </c:pt>
                <c:pt idx="10">
                  <c:v>233.2155477031802</c:v>
                </c:pt>
                <c:pt idx="11">
                  <c:v>106.00706713780919</c:v>
                </c:pt>
                <c:pt idx="12">
                  <c:v>254.41696113074204</c:v>
                </c:pt>
                <c:pt idx="13">
                  <c:v>212.01413427561837</c:v>
                </c:pt>
                <c:pt idx="14">
                  <c:v>63.60424028268551</c:v>
                </c:pt>
                <c:pt idx="15">
                  <c:v>254.41696113074204</c:v>
                </c:pt>
                <c:pt idx="16">
                  <c:v>106.00706713780919</c:v>
                </c:pt>
                <c:pt idx="17">
                  <c:v>63.60424028268551</c:v>
                </c:pt>
                <c:pt idx="18">
                  <c:v>148.40989399293287</c:v>
                </c:pt>
                <c:pt idx="19">
                  <c:v>148.40989399293287</c:v>
                </c:pt>
                <c:pt idx="20">
                  <c:v>148.40989399293287</c:v>
                </c:pt>
                <c:pt idx="21">
                  <c:v>254.41696113074204</c:v>
                </c:pt>
                <c:pt idx="22">
                  <c:v>169.61130742049468</c:v>
                </c:pt>
                <c:pt idx="23">
                  <c:v>148.40989399293287</c:v>
                </c:pt>
                <c:pt idx="24">
                  <c:v>275.61837455830386</c:v>
                </c:pt>
                <c:pt idx="25">
                  <c:v>233.2155477031802</c:v>
                </c:pt>
                <c:pt idx="26">
                  <c:v>127.20848056537102</c:v>
                </c:pt>
                <c:pt idx="27">
                  <c:v>127.20848056537102</c:v>
                </c:pt>
                <c:pt idx="28">
                  <c:v>275.61837455830386</c:v>
                </c:pt>
                <c:pt idx="29">
                  <c:v>148.40989399293287</c:v>
                </c:pt>
                <c:pt idx="30">
                  <c:v>233.2155477031802</c:v>
                </c:pt>
                <c:pt idx="31">
                  <c:v>212.01413427561837</c:v>
                </c:pt>
                <c:pt idx="32">
                  <c:v>254.41696113074204</c:v>
                </c:pt>
                <c:pt idx="33">
                  <c:v>296.81978798586573</c:v>
                </c:pt>
                <c:pt idx="34">
                  <c:v>127.20848056537102</c:v>
                </c:pt>
                <c:pt idx="35">
                  <c:v>190.81272084805653</c:v>
                </c:pt>
                <c:pt idx="36">
                  <c:v>148.40989399293287</c:v>
                </c:pt>
                <c:pt idx="37">
                  <c:v>212.01413427561837</c:v>
                </c:pt>
                <c:pt idx="38">
                  <c:v>296.81978798586573</c:v>
                </c:pt>
                <c:pt idx="39">
                  <c:v>190.81272084805653</c:v>
                </c:pt>
                <c:pt idx="40">
                  <c:v>84.80565371024734</c:v>
                </c:pt>
                <c:pt idx="41">
                  <c:v>402.8268551236749</c:v>
                </c:pt>
                <c:pt idx="42">
                  <c:v>233.2155477031802</c:v>
                </c:pt>
                <c:pt idx="43">
                  <c:v>169.61130742049468</c:v>
                </c:pt>
                <c:pt idx="44">
                  <c:v>212.01413427561837</c:v>
                </c:pt>
                <c:pt idx="45">
                  <c:v>169.61130742049468</c:v>
                </c:pt>
                <c:pt idx="46">
                  <c:v>42.40282685512367</c:v>
                </c:pt>
                <c:pt idx="47">
                  <c:v>127.20848056537102</c:v>
                </c:pt>
                <c:pt idx="48">
                  <c:v>254.41696113074204</c:v>
                </c:pt>
                <c:pt idx="49">
                  <c:v>127.20848056537102</c:v>
                </c:pt>
                <c:pt idx="50">
                  <c:v>190.81272084805653</c:v>
                </c:pt>
                <c:pt idx="51">
                  <c:v>254.41696113074204</c:v>
                </c:pt>
                <c:pt idx="52">
                  <c:v>127.20848056537102</c:v>
                </c:pt>
                <c:pt idx="53">
                  <c:v>212.01413427561837</c:v>
                </c:pt>
                <c:pt idx="54">
                  <c:v>212.01413427561837</c:v>
                </c:pt>
                <c:pt idx="55">
                  <c:v>233.2155477031802</c:v>
                </c:pt>
                <c:pt idx="56">
                  <c:v>233.2155477031802</c:v>
                </c:pt>
                <c:pt idx="57">
                  <c:v>127.20848056537102</c:v>
                </c:pt>
                <c:pt idx="58">
                  <c:v>190.81272084805653</c:v>
                </c:pt>
                <c:pt idx="59">
                  <c:v>169.61130742049468</c:v>
                </c:pt>
                <c:pt idx="60">
                  <c:v>148.40989399293287</c:v>
                </c:pt>
                <c:pt idx="61">
                  <c:v>127.20848056537102</c:v>
                </c:pt>
                <c:pt idx="62">
                  <c:v>127.20848056537102</c:v>
                </c:pt>
                <c:pt idx="63">
                  <c:v>84.80565371024734</c:v>
                </c:pt>
                <c:pt idx="64">
                  <c:v>84.80565371024734</c:v>
                </c:pt>
                <c:pt idx="65">
                  <c:v>127.20848056537102</c:v>
                </c:pt>
                <c:pt idx="66">
                  <c:v>106.00706713780919</c:v>
                </c:pt>
                <c:pt idx="67">
                  <c:v>275.61837455830386</c:v>
                </c:pt>
                <c:pt idx="68">
                  <c:v>402.8268551236749</c:v>
                </c:pt>
                <c:pt idx="69">
                  <c:v>1484.0989399293285</c:v>
                </c:pt>
                <c:pt idx="70">
                  <c:v>1780.9187279151943</c:v>
                </c:pt>
                <c:pt idx="71">
                  <c:v>2014.1342756183744</c:v>
                </c:pt>
                <c:pt idx="72">
                  <c:v>1250.8833922261483</c:v>
                </c:pt>
                <c:pt idx="73">
                  <c:v>1971.731448763251</c:v>
                </c:pt>
                <c:pt idx="74">
                  <c:v>2480.5653710247348</c:v>
                </c:pt>
                <c:pt idx="75">
                  <c:v>2247.3498233215546</c:v>
                </c:pt>
                <c:pt idx="76">
                  <c:v>2544.1696113074204</c:v>
                </c:pt>
                <c:pt idx="77">
                  <c:v>2883.39222614841</c:v>
                </c:pt>
                <c:pt idx="78">
                  <c:v>2353.356890459364</c:v>
                </c:pt>
                <c:pt idx="79">
                  <c:v>3074.2049469964663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ser>
          <c:idx val="4"/>
          <c:order val="4"/>
          <c:tx>
            <c:v>0.701-0.8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DATA!$AN$818:$AN$897</c:f>
              <c:numCache>
                <c:ptCount val="80"/>
                <c:pt idx="0">
                  <c:v>127.20848056537102</c:v>
                </c:pt>
                <c:pt idx="1">
                  <c:v>63.60424028268551</c:v>
                </c:pt>
                <c:pt idx="2">
                  <c:v>84.80565371024734</c:v>
                </c:pt>
                <c:pt idx="3">
                  <c:v>127.20848056537102</c:v>
                </c:pt>
                <c:pt idx="4">
                  <c:v>127.20848056537102</c:v>
                </c:pt>
                <c:pt idx="5">
                  <c:v>169.61130742049468</c:v>
                </c:pt>
                <c:pt idx="6">
                  <c:v>106.00706713780919</c:v>
                </c:pt>
                <c:pt idx="7">
                  <c:v>84.80565371024734</c:v>
                </c:pt>
                <c:pt idx="8">
                  <c:v>169.61130742049468</c:v>
                </c:pt>
                <c:pt idx="9">
                  <c:v>63.60424028268551</c:v>
                </c:pt>
                <c:pt idx="10">
                  <c:v>127.20848056537102</c:v>
                </c:pt>
                <c:pt idx="11">
                  <c:v>127.20848056537102</c:v>
                </c:pt>
                <c:pt idx="12">
                  <c:v>106.00706713780919</c:v>
                </c:pt>
                <c:pt idx="13">
                  <c:v>42.40282685512367</c:v>
                </c:pt>
                <c:pt idx="14">
                  <c:v>106.00706713780919</c:v>
                </c:pt>
                <c:pt idx="15">
                  <c:v>106.00706713780919</c:v>
                </c:pt>
                <c:pt idx="16">
                  <c:v>127.20848056537102</c:v>
                </c:pt>
                <c:pt idx="17">
                  <c:v>42.40282685512367</c:v>
                </c:pt>
                <c:pt idx="18">
                  <c:v>106.00706713780919</c:v>
                </c:pt>
                <c:pt idx="19">
                  <c:v>127.20848056537102</c:v>
                </c:pt>
                <c:pt idx="20">
                  <c:v>106.00706713780919</c:v>
                </c:pt>
                <c:pt idx="21">
                  <c:v>106.00706713780919</c:v>
                </c:pt>
                <c:pt idx="22">
                  <c:v>84.80565371024734</c:v>
                </c:pt>
                <c:pt idx="23">
                  <c:v>106.00706713780919</c:v>
                </c:pt>
                <c:pt idx="24">
                  <c:v>106.00706713780919</c:v>
                </c:pt>
                <c:pt idx="25">
                  <c:v>106.00706713780919</c:v>
                </c:pt>
                <c:pt idx="26">
                  <c:v>42.40282685512367</c:v>
                </c:pt>
                <c:pt idx="27">
                  <c:v>84.80565371024734</c:v>
                </c:pt>
                <c:pt idx="28">
                  <c:v>42.40282685512367</c:v>
                </c:pt>
                <c:pt idx="29">
                  <c:v>233.2155477031802</c:v>
                </c:pt>
                <c:pt idx="30">
                  <c:v>148.40989399293287</c:v>
                </c:pt>
                <c:pt idx="31">
                  <c:v>106.00706713780919</c:v>
                </c:pt>
                <c:pt idx="32">
                  <c:v>63.60424028268551</c:v>
                </c:pt>
                <c:pt idx="33">
                  <c:v>106.00706713780919</c:v>
                </c:pt>
                <c:pt idx="34">
                  <c:v>63.60424028268551</c:v>
                </c:pt>
                <c:pt idx="35">
                  <c:v>84.80565371024734</c:v>
                </c:pt>
                <c:pt idx="36">
                  <c:v>42.40282685512367</c:v>
                </c:pt>
                <c:pt idx="37">
                  <c:v>148.40989399293287</c:v>
                </c:pt>
                <c:pt idx="38">
                  <c:v>106.00706713780919</c:v>
                </c:pt>
                <c:pt idx="39">
                  <c:v>148.40989399293287</c:v>
                </c:pt>
                <c:pt idx="40">
                  <c:v>127.20848056537102</c:v>
                </c:pt>
                <c:pt idx="41">
                  <c:v>63.60424028268551</c:v>
                </c:pt>
                <c:pt idx="42">
                  <c:v>21.201413427561835</c:v>
                </c:pt>
                <c:pt idx="43">
                  <c:v>63.60424028268551</c:v>
                </c:pt>
                <c:pt idx="44">
                  <c:v>21.201413427561835</c:v>
                </c:pt>
                <c:pt idx="45">
                  <c:v>63.60424028268551</c:v>
                </c:pt>
                <c:pt idx="46">
                  <c:v>42.40282685512367</c:v>
                </c:pt>
                <c:pt idx="47">
                  <c:v>148.40989399293287</c:v>
                </c:pt>
                <c:pt idx="48">
                  <c:v>21.201413427561835</c:v>
                </c:pt>
                <c:pt idx="49">
                  <c:v>84.80565371024734</c:v>
                </c:pt>
                <c:pt idx="50">
                  <c:v>42.40282685512367</c:v>
                </c:pt>
                <c:pt idx="51">
                  <c:v>127.20848056537102</c:v>
                </c:pt>
                <c:pt idx="52">
                  <c:v>84.80565371024734</c:v>
                </c:pt>
                <c:pt idx="53">
                  <c:v>84.80565371024734</c:v>
                </c:pt>
                <c:pt idx="54">
                  <c:v>106.00706713780919</c:v>
                </c:pt>
                <c:pt idx="55">
                  <c:v>106.00706713780919</c:v>
                </c:pt>
                <c:pt idx="56">
                  <c:v>84.80565371024734</c:v>
                </c:pt>
                <c:pt idx="57">
                  <c:v>63.60424028268551</c:v>
                </c:pt>
                <c:pt idx="58">
                  <c:v>84.80565371024734</c:v>
                </c:pt>
                <c:pt idx="59">
                  <c:v>21.201413427561835</c:v>
                </c:pt>
                <c:pt idx="60">
                  <c:v>106.00706713780919</c:v>
                </c:pt>
                <c:pt idx="61">
                  <c:v>127.20848056537102</c:v>
                </c:pt>
                <c:pt idx="62">
                  <c:v>42.40282685512367</c:v>
                </c:pt>
                <c:pt idx="63">
                  <c:v>63.60424028268551</c:v>
                </c:pt>
                <c:pt idx="64">
                  <c:v>63.60424028268551</c:v>
                </c:pt>
                <c:pt idx="65">
                  <c:v>21.201413427561835</c:v>
                </c:pt>
                <c:pt idx="66">
                  <c:v>84.80565371024734</c:v>
                </c:pt>
                <c:pt idx="67">
                  <c:v>42.40282685512367</c:v>
                </c:pt>
                <c:pt idx="68">
                  <c:v>63.60424028268551</c:v>
                </c:pt>
                <c:pt idx="69">
                  <c:v>381.62544169611306</c:v>
                </c:pt>
                <c:pt idx="70">
                  <c:v>826.8551236749116</c:v>
                </c:pt>
                <c:pt idx="71">
                  <c:v>678.4452296819787</c:v>
                </c:pt>
                <c:pt idx="72">
                  <c:v>381.62544169611306</c:v>
                </c:pt>
                <c:pt idx="73">
                  <c:v>699.6466431095406</c:v>
                </c:pt>
                <c:pt idx="74">
                  <c:v>911.660777385159</c:v>
                </c:pt>
                <c:pt idx="75">
                  <c:v>1102.4734982332154</c:v>
                </c:pt>
                <c:pt idx="76">
                  <c:v>890.4593639575971</c:v>
                </c:pt>
                <c:pt idx="77">
                  <c:v>1081.2720848056538</c:v>
                </c:pt>
                <c:pt idx="78">
                  <c:v>890.4593639575971</c:v>
                </c:pt>
                <c:pt idx="79">
                  <c:v>1102.4734982332154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ser>
          <c:idx val="5"/>
          <c:order val="5"/>
          <c:tx>
            <c:v>&gt;0.8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DATA!$AO$818:$AO$897</c:f>
              <c:numCache>
                <c:ptCount val="80"/>
                <c:pt idx="0">
                  <c:v>424.02826855123675</c:v>
                </c:pt>
                <c:pt idx="1">
                  <c:v>530.035335689046</c:v>
                </c:pt>
                <c:pt idx="2">
                  <c:v>424.02826855123675</c:v>
                </c:pt>
                <c:pt idx="3">
                  <c:v>466.4310954063604</c:v>
                </c:pt>
                <c:pt idx="4">
                  <c:v>508.8339222614841</c:v>
                </c:pt>
                <c:pt idx="5">
                  <c:v>636.0424028268551</c:v>
                </c:pt>
                <c:pt idx="6">
                  <c:v>551.2367491166077</c:v>
                </c:pt>
                <c:pt idx="7">
                  <c:v>551.2367491166077</c:v>
                </c:pt>
                <c:pt idx="8">
                  <c:v>487.63250883392226</c:v>
                </c:pt>
                <c:pt idx="9">
                  <c:v>466.4310954063604</c:v>
                </c:pt>
                <c:pt idx="10">
                  <c:v>593.6395759717315</c:v>
                </c:pt>
                <c:pt idx="11">
                  <c:v>530.035335689046</c:v>
                </c:pt>
                <c:pt idx="12">
                  <c:v>402.8268551236749</c:v>
                </c:pt>
                <c:pt idx="13">
                  <c:v>699.6466431095406</c:v>
                </c:pt>
                <c:pt idx="14">
                  <c:v>720.8480565371025</c:v>
                </c:pt>
                <c:pt idx="15">
                  <c:v>530.035335689046</c:v>
                </c:pt>
                <c:pt idx="16">
                  <c:v>424.02826855123675</c:v>
                </c:pt>
                <c:pt idx="17">
                  <c:v>614.8409893992932</c:v>
                </c:pt>
                <c:pt idx="18">
                  <c:v>275.61837455830386</c:v>
                </c:pt>
                <c:pt idx="19">
                  <c:v>551.2367491166077</c:v>
                </c:pt>
                <c:pt idx="20">
                  <c:v>445.22968197879857</c:v>
                </c:pt>
                <c:pt idx="21">
                  <c:v>614.8409893992932</c:v>
                </c:pt>
                <c:pt idx="22">
                  <c:v>530.035335689046</c:v>
                </c:pt>
                <c:pt idx="23">
                  <c:v>275.61837455830386</c:v>
                </c:pt>
                <c:pt idx="24">
                  <c:v>339.22261484098937</c:v>
                </c:pt>
                <c:pt idx="25">
                  <c:v>487.63250883392226</c:v>
                </c:pt>
                <c:pt idx="26">
                  <c:v>530.035335689046</c:v>
                </c:pt>
                <c:pt idx="27">
                  <c:v>593.6395759717315</c:v>
                </c:pt>
                <c:pt idx="28">
                  <c:v>636.0424028268551</c:v>
                </c:pt>
                <c:pt idx="29">
                  <c:v>530.035335689046</c:v>
                </c:pt>
                <c:pt idx="30">
                  <c:v>466.4310954063604</c:v>
                </c:pt>
                <c:pt idx="31">
                  <c:v>466.4310954063604</c:v>
                </c:pt>
                <c:pt idx="32">
                  <c:v>381.62544169611306</c:v>
                </c:pt>
                <c:pt idx="33">
                  <c:v>339.22261484098937</c:v>
                </c:pt>
                <c:pt idx="34">
                  <c:v>381.62544169611306</c:v>
                </c:pt>
                <c:pt idx="35">
                  <c:v>572.4381625441696</c:v>
                </c:pt>
                <c:pt idx="36">
                  <c:v>445.22968197879857</c:v>
                </c:pt>
                <c:pt idx="37">
                  <c:v>466.4310954063604</c:v>
                </c:pt>
                <c:pt idx="38">
                  <c:v>466.4310954063604</c:v>
                </c:pt>
                <c:pt idx="39">
                  <c:v>614.8409893992932</c:v>
                </c:pt>
                <c:pt idx="40">
                  <c:v>466.4310954063604</c:v>
                </c:pt>
                <c:pt idx="41">
                  <c:v>572.4381625441696</c:v>
                </c:pt>
                <c:pt idx="42">
                  <c:v>296.81978798586573</c:v>
                </c:pt>
                <c:pt idx="43">
                  <c:v>424.02826855123675</c:v>
                </c:pt>
                <c:pt idx="44">
                  <c:v>445.22968197879857</c:v>
                </c:pt>
                <c:pt idx="45">
                  <c:v>572.4381625441696</c:v>
                </c:pt>
                <c:pt idx="46">
                  <c:v>742.0494699646642</c:v>
                </c:pt>
                <c:pt idx="47">
                  <c:v>466.4310954063604</c:v>
                </c:pt>
                <c:pt idx="48">
                  <c:v>381.62544169611306</c:v>
                </c:pt>
                <c:pt idx="49">
                  <c:v>424.02826855123675</c:v>
                </c:pt>
                <c:pt idx="50">
                  <c:v>508.8339222614841</c:v>
                </c:pt>
                <c:pt idx="51">
                  <c:v>466.4310954063604</c:v>
                </c:pt>
                <c:pt idx="52">
                  <c:v>381.62544169611306</c:v>
                </c:pt>
                <c:pt idx="53">
                  <c:v>466.4310954063604</c:v>
                </c:pt>
                <c:pt idx="54">
                  <c:v>572.4381625441696</c:v>
                </c:pt>
                <c:pt idx="55">
                  <c:v>678.4452296819787</c:v>
                </c:pt>
                <c:pt idx="56">
                  <c:v>699.6466431095406</c:v>
                </c:pt>
                <c:pt idx="57">
                  <c:v>614.8409893992932</c:v>
                </c:pt>
                <c:pt idx="58">
                  <c:v>551.2367491166077</c:v>
                </c:pt>
                <c:pt idx="59">
                  <c:v>508.8339222614841</c:v>
                </c:pt>
                <c:pt idx="60">
                  <c:v>551.2367491166077</c:v>
                </c:pt>
                <c:pt idx="61">
                  <c:v>636.0424028268551</c:v>
                </c:pt>
                <c:pt idx="62">
                  <c:v>402.8268551236749</c:v>
                </c:pt>
                <c:pt idx="63">
                  <c:v>254.41696113074204</c:v>
                </c:pt>
                <c:pt idx="64">
                  <c:v>381.62544169611306</c:v>
                </c:pt>
                <c:pt idx="65">
                  <c:v>318.02120141342755</c:v>
                </c:pt>
                <c:pt idx="66">
                  <c:v>318.02120141342755</c:v>
                </c:pt>
                <c:pt idx="67">
                  <c:v>360.42402826855124</c:v>
                </c:pt>
                <c:pt idx="68">
                  <c:v>742.0494699646642</c:v>
                </c:pt>
                <c:pt idx="69">
                  <c:v>1759.7173144876324</c:v>
                </c:pt>
                <c:pt idx="70">
                  <c:v>2162.5441696113076</c:v>
                </c:pt>
                <c:pt idx="71">
                  <c:v>1717.3144876325089</c:v>
                </c:pt>
                <c:pt idx="72">
                  <c:v>1378.0918727915193</c:v>
                </c:pt>
                <c:pt idx="73">
                  <c:v>1823.321554770318</c:v>
                </c:pt>
                <c:pt idx="74">
                  <c:v>2819.7879858657243</c:v>
                </c:pt>
                <c:pt idx="75">
                  <c:v>3286.2190812720846</c:v>
                </c:pt>
                <c:pt idx="76">
                  <c:v>3498.233215547703</c:v>
                </c:pt>
                <c:pt idx="77">
                  <c:v>3031.8021201413426</c:v>
                </c:pt>
                <c:pt idx="78">
                  <c:v>2946.9964664310955</c:v>
                </c:pt>
                <c:pt idx="79">
                  <c:v>3519.434628975265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axId val="46370381"/>
        <c:axId val="14680246"/>
      </c:scatterChart>
      <c:valAx>
        <c:axId val="46370381"/>
        <c:scaling>
          <c:logBase val="10"/>
          <c:orientation val="minMax"/>
          <c:max val="100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Particle Counts (dm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80246"/>
        <c:crosses val="autoZero"/>
        <c:crossBetween val="midCat"/>
        <c:dispUnits/>
      </c:valAx>
      <c:valAx>
        <c:axId val="1468024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3703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925"/>
          <c:y val="0.08325"/>
          <c:w val="0.67325"/>
          <c:h val="0.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RF-04 03/14
Ozone</a:t>
            </a:r>
          </a:p>
        </c:rich>
      </c:tx>
      <c:layout>
        <c:manualLayout>
          <c:xMode val="factor"/>
          <c:yMode val="factor"/>
          <c:x val="0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3"/>
          <c:w val="0.942"/>
          <c:h val="0.80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DATA!$P$7:$P$8</c:f>
              <c:strCache>
                <c:ptCount val="1"/>
                <c:pt idx="0">
                  <c:v>Ozone ppbv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DATA!$D$67:$D$931</c:f>
              <c:strCache>
                <c:ptCount val="865"/>
                <c:pt idx="0">
                  <c:v>0.797106504</c:v>
                </c:pt>
                <c:pt idx="1">
                  <c:v>0.797222197</c:v>
                </c:pt>
                <c:pt idx="2">
                  <c:v>0.797337949</c:v>
                </c:pt>
                <c:pt idx="3">
                  <c:v>0.797453701</c:v>
                </c:pt>
                <c:pt idx="4">
                  <c:v>0.797569454</c:v>
                </c:pt>
                <c:pt idx="5">
                  <c:v>0.797685206</c:v>
                </c:pt>
                <c:pt idx="6">
                  <c:v>0.797800899</c:v>
                </c:pt>
                <c:pt idx="7">
                  <c:v>0.797916651</c:v>
                </c:pt>
                <c:pt idx="8">
                  <c:v>0.798032403</c:v>
                </c:pt>
                <c:pt idx="9">
                  <c:v>0.798148155</c:v>
                </c:pt>
                <c:pt idx="10">
                  <c:v>0.798263907</c:v>
                </c:pt>
                <c:pt idx="11">
                  <c:v>0.7983796</c:v>
                </c:pt>
                <c:pt idx="12">
                  <c:v>0.798495352</c:v>
                </c:pt>
                <c:pt idx="13">
                  <c:v>0.798611104</c:v>
                </c:pt>
                <c:pt idx="14">
                  <c:v>0.798726857</c:v>
                </c:pt>
                <c:pt idx="15">
                  <c:v>0.798842609</c:v>
                </c:pt>
                <c:pt idx="16">
                  <c:v>0.798958361</c:v>
                </c:pt>
                <c:pt idx="17">
                  <c:v>0.799074054</c:v>
                </c:pt>
                <c:pt idx="18">
                  <c:v>0.799189806</c:v>
                </c:pt>
                <c:pt idx="19">
                  <c:v>0.799305558</c:v>
                </c:pt>
                <c:pt idx="20">
                  <c:v>0.79942131</c:v>
                </c:pt>
                <c:pt idx="21">
                  <c:v>0.799537063</c:v>
                </c:pt>
                <c:pt idx="22">
                  <c:v>0.799652755</c:v>
                </c:pt>
                <c:pt idx="23">
                  <c:v>0.799768507</c:v>
                </c:pt>
                <c:pt idx="24">
                  <c:v>0.79988426</c:v>
                </c:pt>
                <c:pt idx="25">
                  <c:v>0.800000012</c:v>
                </c:pt>
                <c:pt idx="26">
                  <c:v>0.800115764</c:v>
                </c:pt>
                <c:pt idx="27">
                  <c:v>0.800231457</c:v>
                </c:pt>
                <c:pt idx="28">
                  <c:v>0.800347209</c:v>
                </c:pt>
                <c:pt idx="29">
                  <c:v>0.800462961</c:v>
                </c:pt>
                <c:pt idx="30">
                  <c:v>0.800578713</c:v>
                </c:pt>
                <c:pt idx="31">
                  <c:v>0.800694466</c:v>
                </c:pt>
                <c:pt idx="32">
                  <c:v>0.800810158</c:v>
                </c:pt>
                <c:pt idx="33">
                  <c:v>0.80092591</c:v>
                </c:pt>
                <c:pt idx="34">
                  <c:v>0.801041663</c:v>
                </c:pt>
                <c:pt idx="35">
                  <c:v>0.801157415</c:v>
                </c:pt>
                <c:pt idx="36">
                  <c:v>0.801273167</c:v>
                </c:pt>
                <c:pt idx="37">
                  <c:v>0.80138886</c:v>
                </c:pt>
                <c:pt idx="38">
                  <c:v>0.801504612</c:v>
                </c:pt>
                <c:pt idx="39">
                  <c:v>0.801620364</c:v>
                </c:pt>
                <c:pt idx="40">
                  <c:v>0.801736116</c:v>
                </c:pt>
                <c:pt idx="41">
                  <c:v>0.801851869</c:v>
                </c:pt>
                <c:pt idx="42">
                  <c:v>0.801967621</c:v>
                </c:pt>
                <c:pt idx="43">
                  <c:v>0.802083313</c:v>
                </c:pt>
                <c:pt idx="44">
                  <c:v>0.802199066</c:v>
                </c:pt>
                <c:pt idx="45">
                  <c:v>0.802314818</c:v>
                </c:pt>
                <c:pt idx="46">
                  <c:v>0.80243057</c:v>
                </c:pt>
                <c:pt idx="47">
                  <c:v>0.802546322</c:v>
                </c:pt>
                <c:pt idx="48">
                  <c:v>0.802662015</c:v>
                </c:pt>
                <c:pt idx="49">
                  <c:v>0.802777767</c:v>
                </c:pt>
                <c:pt idx="50">
                  <c:v>0.802893519</c:v>
                </c:pt>
                <c:pt idx="51">
                  <c:v>0.803009272</c:v>
                </c:pt>
                <c:pt idx="52">
                  <c:v>0.803125024</c:v>
                </c:pt>
                <c:pt idx="53">
                  <c:v>0.803240716</c:v>
                </c:pt>
                <c:pt idx="54">
                  <c:v>0.803356469</c:v>
                </c:pt>
                <c:pt idx="55">
                  <c:v>0.803472221</c:v>
                </c:pt>
                <c:pt idx="56">
                  <c:v>0.803587973</c:v>
                </c:pt>
                <c:pt idx="57">
                  <c:v>0.803703725</c:v>
                </c:pt>
                <c:pt idx="58">
                  <c:v>0.803819418</c:v>
                </c:pt>
                <c:pt idx="59">
                  <c:v>0.80393517</c:v>
                </c:pt>
                <c:pt idx="60">
                  <c:v>0.804050922</c:v>
                </c:pt>
                <c:pt idx="61">
                  <c:v>0.804166675</c:v>
                </c:pt>
                <c:pt idx="62">
                  <c:v>0.804282427</c:v>
                </c:pt>
                <c:pt idx="63">
                  <c:v>0.804398119</c:v>
                </c:pt>
                <c:pt idx="64">
                  <c:v>0.804513872</c:v>
                </c:pt>
                <c:pt idx="65">
                  <c:v>0.804629624</c:v>
                </c:pt>
                <c:pt idx="66">
                  <c:v>0.804745376</c:v>
                </c:pt>
                <c:pt idx="67">
                  <c:v>0.804861128</c:v>
                </c:pt>
                <c:pt idx="68">
                  <c:v>0.804976881</c:v>
                </c:pt>
                <c:pt idx="69">
                  <c:v>0.805092573</c:v>
                </c:pt>
                <c:pt idx="70">
                  <c:v>0.805208325</c:v>
                </c:pt>
                <c:pt idx="71">
                  <c:v>0.805324078</c:v>
                </c:pt>
                <c:pt idx="72">
                  <c:v>0.80543983</c:v>
                </c:pt>
                <c:pt idx="73">
                  <c:v>0.805555582</c:v>
                </c:pt>
                <c:pt idx="74">
                  <c:v>0.805671275</c:v>
                </c:pt>
                <c:pt idx="75">
                  <c:v>0.805787027</c:v>
                </c:pt>
                <c:pt idx="76">
                  <c:v>0.805902779</c:v>
                </c:pt>
                <c:pt idx="77">
                  <c:v>0.806018531</c:v>
                </c:pt>
                <c:pt idx="78">
                  <c:v>0.806134284</c:v>
                </c:pt>
                <c:pt idx="79">
                  <c:v>0.806249976</c:v>
                </c:pt>
                <c:pt idx="80">
                  <c:v>0.806365728</c:v>
                </c:pt>
                <c:pt idx="81">
                  <c:v>0.806481481</c:v>
                </c:pt>
                <c:pt idx="82">
                  <c:v>0.806597233</c:v>
                </c:pt>
                <c:pt idx="83">
                  <c:v>0.806712985</c:v>
                </c:pt>
                <c:pt idx="84">
                  <c:v>0.806828678</c:v>
                </c:pt>
                <c:pt idx="85">
                  <c:v>0.80694443</c:v>
                </c:pt>
                <c:pt idx="86">
                  <c:v>0.807060182</c:v>
                </c:pt>
                <c:pt idx="87">
                  <c:v>0.807175934</c:v>
                </c:pt>
                <c:pt idx="88">
                  <c:v>0.807291687</c:v>
                </c:pt>
                <c:pt idx="89">
                  <c:v>0.807407379</c:v>
                </c:pt>
                <c:pt idx="90">
                  <c:v>0.807523131</c:v>
                </c:pt>
                <c:pt idx="91">
                  <c:v>0.807638884</c:v>
                </c:pt>
                <c:pt idx="92">
                  <c:v>0.807754636</c:v>
                </c:pt>
                <c:pt idx="93">
                  <c:v>0.807870388</c:v>
                </c:pt>
                <c:pt idx="94">
                  <c:v>0.80798614</c:v>
                </c:pt>
                <c:pt idx="95">
                  <c:v>0.808101833</c:v>
                </c:pt>
                <c:pt idx="96">
                  <c:v>0.808217585</c:v>
                </c:pt>
                <c:pt idx="97">
                  <c:v>0.808333337</c:v>
                </c:pt>
                <c:pt idx="98">
                  <c:v>0.80844909</c:v>
                </c:pt>
                <c:pt idx="99">
                  <c:v>0.808564842</c:v>
                </c:pt>
                <c:pt idx="100">
                  <c:v>0.808680534</c:v>
                </c:pt>
                <c:pt idx="101">
                  <c:v>0.808796287</c:v>
                </c:pt>
                <c:pt idx="102">
                  <c:v>0.808912039</c:v>
                </c:pt>
                <c:pt idx="103">
                  <c:v>0.809027791</c:v>
                </c:pt>
                <c:pt idx="104">
                  <c:v>0.809143543</c:v>
                </c:pt>
                <c:pt idx="105">
                  <c:v>0.809259236</c:v>
                </c:pt>
                <c:pt idx="106">
                  <c:v>0.809374988</c:v>
                </c:pt>
                <c:pt idx="107">
                  <c:v>0.80949074</c:v>
                </c:pt>
                <c:pt idx="108">
                  <c:v>0.809606493</c:v>
                </c:pt>
                <c:pt idx="109">
                  <c:v>0.809722245</c:v>
                </c:pt>
                <c:pt idx="110">
                  <c:v>0.809837937</c:v>
                </c:pt>
                <c:pt idx="111">
                  <c:v>0.80995369</c:v>
                </c:pt>
                <c:pt idx="112">
                  <c:v>0.810069442</c:v>
                </c:pt>
                <c:pt idx="113">
                  <c:v>0.810185194</c:v>
                </c:pt>
                <c:pt idx="114">
                  <c:v>0.810300946</c:v>
                </c:pt>
                <c:pt idx="115">
                  <c:v>0.810416639</c:v>
                </c:pt>
                <c:pt idx="116">
                  <c:v>0.810532391</c:v>
                </c:pt>
                <c:pt idx="117">
                  <c:v>0.810648143</c:v>
                </c:pt>
                <c:pt idx="118">
                  <c:v>0.810763896</c:v>
                </c:pt>
                <c:pt idx="119">
                  <c:v>0.810879648</c:v>
                </c:pt>
                <c:pt idx="120">
                  <c:v>0.8109954</c:v>
                </c:pt>
                <c:pt idx="121">
                  <c:v>0.811111093</c:v>
                </c:pt>
                <c:pt idx="122">
                  <c:v>0.811226845</c:v>
                </c:pt>
                <c:pt idx="123">
                  <c:v>0.811342597</c:v>
                </c:pt>
                <c:pt idx="124">
                  <c:v>0.811458349</c:v>
                </c:pt>
                <c:pt idx="125">
                  <c:v>0.811574101</c:v>
                </c:pt>
                <c:pt idx="126">
                  <c:v>0.811689794</c:v>
                </c:pt>
                <c:pt idx="127">
                  <c:v>0.811805546</c:v>
                </c:pt>
                <c:pt idx="128">
                  <c:v>0.811921299</c:v>
                </c:pt>
                <c:pt idx="129">
                  <c:v>0.812037051</c:v>
                </c:pt>
                <c:pt idx="130">
                  <c:v>0.812152803</c:v>
                </c:pt>
                <c:pt idx="131">
                  <c:v>0.812268496</c:v>
                </c:pt>
                <c:pt idx="132">
                  <c:v>0.812384248</c:v>
                </c:pt>
                <c:pt idx="133">
                  <c:v>0.8125</c:v>
                </c:pt>
                <c:pt idx="134">
                  <c:v>0.812615752</c:v>
                </c:pt>
                <c:pt idx="135">
                  <c:v>0.812731504</c:v>
                </c:pt>
                <c:pt idx="136">
                  <c:v>0.812847197</c:v>
                </c:pt>
                <c:pt idx="137">
                  <c:v>0.812962949</c:v>
                </c:pt>
                <c:pt idx="138">
                  <c:v>0.813078701</c:v>
                </c:pt>
                <c:pt idx="139">
                  <c:v>0.813194454</c:v>
                </c:pt>
                <c:pt idx="140">
                  <c:v>0.813310206</c:v>
                </c:pt>
                <c:pt idx="141">
                  <c:v>0.813425899</c:v>
                </c:pt>
                <c:pt idx="142">
                  <c:v>0.813541651</c:v>
                </c:pt>
                <c:pt idx="143">
                  <c:v>0.813657403</c:v>
                </c:pt>
                <c:pt idx="144">
                  <c:v>0.813773155</c:v>
                </c:pt>
                <c:pt idx="145">
                  <c:v>0.813888907</c:v>
                </c:pt>
                <c:pt idx="146">
                  <c:v>0.8140046</c:v>
                </c:pt>
                <c:pt idx="147">
                  <c:v>0.814120352</c:v>
                </c:pt>
                <c:pt idx="148">
                  <c:v>0.814236104</c:v>
                </c:pt>
                <c:pt idx="149">
                  <c:v>0.814351857</c:v>
                </c:pt>
                <c:pt idx="150">
                  <c:v>0.814467609</c:v>
                </c:pt>
                <c:pt idx="151">
                  <c:v>0.814583361</c:v>
                </c:pt>
                <c:pt idx="152">
                  <c:v>0.814699054</c:v>
                </c:pt>
                <c:pt idx="153">
                  <c:v>0.814814806</c:v>
                </c:pt>
                <c:pt idx="154">
                  <c:v>0.814930558</c:v>
                </c:pt>
                <c:pt idx="155">
                  <c:v>0.81504631</c:v>
                </c:pt>
                <c:pt idx="156">
                  <c:v>0.815162063</c:v>
                </c:pt>
                <c:pt idx="157">
                  <c:v>0.815277755</c:v>
                </c:pt>
                <c:pt idx="158">
                  <c:v>0.815393507</c:v>
                </c:pt>
                <c:pt idx="159">
                  <c:v>0.81550926</c:v>
                </c:pt>
                <c:pt idx="160">
                  <c:v>0.815625012</c:v>
                </c:pt>
                <c:pt idx="161">
                  <c:v>0.815740764</c:v>
                </c:pt>
                <c:pt idx="162">
                  <c:v>0.815856457</c:v>
                </c:pt>
                <c:pt idx="163">
                  <c:v>0.815972209</c:v>
                </c:pt>
                <c:pt idx="164">
                  <c:v>0.816087961</c:v>
                </c:pt>
                <c:pt idx="165">
                  <c:v>0.816203713</c:v>
                </c:pt>
                <c:pt idx="166">
                  <c:v>0.816319466</c:v>
                </c:pt>
                <c:pt idx="167">
                  <c:v>0.816435158</c:v>
                </c:pt>
                <c:pt idx="168">
                  <c:v>0.81655091</c:v>
                </c:pt>
                <c:pt idx="169">
                  <c:v>0.816666663</c:v>
                </c:pt>
                <c:pt idx="170">
                  <c:v>0.816782415</c:v>
                </c:pt>
                <c:pt idx="171">
                  <c:v>0.816898167</c:v>
                </c:pt>
                <c:pt idx="172">
                  <c:v>0.81701386</c:v>
                </c:pt>
                <c:pt idx="173">
                  <c:v>0.817129612</c:v>
                </c:pt>
                <c:pt idx="174">
                  <c:v>0.817245364</c:v>
                </c:pt>
                <c:pt idx="175">
                  <c:v>0.817361116</c:v>
                </c:pt>
                <c:pt idx="176">
                  <c:v>0.817476869</c:v>
                </c:pt>
                <c:pt idx="177">
                  <c:v>0.817592621</c:v>
                </c:pt>
                <c:pt idx="178">
                  <c:v>0.817708313</c:v>
                </c:pt>
                <c:pt idx="179">
                  <c:v>0.817824066</c:v>
                </c:pt>
                <c:pt idx="180">
                  <c:v>0.817939818</c:v>
                </c:pt>
                <c:pt idx="181">
                  <c:v>0.81805557</c:v>
                </c:pt>
                <c:pt idx="182">
                  <c:v>0.818171322</c:v>
                </c:pt>
                <c:pt idx="183">
                  <c:v>0.818287015</c:v>
                </c:pt>
                <c:pt idx="184">
                  <c:v>0.818402767</c:v>
                </c:pt>
                <c:pt idx="185">
                  <c:v>0.818518519</c:v>
                </c:pt>
                <c:pt idx="186">
                  <c:v>0.818634272</c:v>
                </c:pt>
                <c:pt idx="187">
                  <c:v>0.818750024</c:v>
                </c:pt>
                <c:pt idx="188">
                  <c:v>0.818865716</c:v>
                </c:pt>
                <c:pt idx="189">
                  <c:v>0.818981469</c:v>
                </c:pt>
                <c:pt idx="190">
                  <c:v>0.819097221</c:v>
                </c:pt>
                <c:pt idx="191">
                  <c:v>0.819212973</c:v>
                </c:pt>
                <c:pt idx="192">
                  <c:v>0.819328725</c:v>
                </c:pt>
                <c:pt idx="193">
                  <c:v>0.819444418</c:v>
                </c:pt>
                <c:pt idx="194">
                  <c:v>0.81956017</c:v>
                </c:pt>
                <c:pt idx="195">
                  <c:v>0.819675922</c:v>
                </c:pt>
                <c:pt idx="196">
                  <c:v>0.819791675</c:v>
                </c:pt>
                <c:pt idx="197">
                  <c:v>0.819907427</c:v>
                </c:pt>
                <c:pt idx="198">
                  <c:v>0.820023119</c:v>
                </c:pt>
                <c:pt idx="199">
                  <c:v>0.820138872</c:v>
                </c:pt>
                <c:pt idx="200">
                  <c:v>0.820254624</c:v>
                </c:pt>
                <c:pt idx="201">
                  <c:v>0.820370376</c:v>
                </c:pt>
                <c:pt idx="202">
                  <c:v>0.820486128</c:v>
                </c:pt>
                <c:pt idx="203">
                  <c:v>0.820601881</c:v>
                </c:pt>
                <c:pt idx="204">
                  <c:v>0.820717573</c:v>
                </c:pt>
                <c:pt idx="205">
                  <c:v>0.820833325</c:v>
                </c:pt>
                <c:pt idx="206">
                  <c:v>0.820949078</c:v>
                </c:pt>
                <c:pt idx="207">
                  <c:v>0.82106483</c:v>
                </c:pt>
                <c:pt idx="208">
                  <c:v>0.821180582</c:v>
                </c:pt>
                <c:pt idx="209">
                  <c:v>0.821296275</c:v>
                </c:pt>
                <c:pt idx="210">
                  <c:v>0.821412027</c:v>
                </c:pt>
                <c:pt idx="211">
                  <c:v>0.821527779</c:v>
                </c:pt>
                <c:pt idx="212">
                  <c:v>0.821643531</c:v>
                </c:pt>
                <c:pt idx="213">
                  <c:v>0.821759284</c:v>
                </c:pt>
                <c:pt idx="214">
                  <c:v>0.821874976</c:v>
                </c:pt>
                <c:pt idx="215">
                  <c:v>0.821990728</c:v>
                </c:pt>
                <c:pt idx="216">
                  <c:v>0.822106481</c:v>
                </c:pt>
                <c:pt idx="217">
                  <c:v>0.822222233</c:v>
                </c:pt>
                <c:pt idx="218">
                  <c:v>0.822337985</c:v>
                </c:pt>
                <c:pt idx="219">
                  <c:v>0.822453678</c:v>
                </c:pt>
                <c:pt idx="220">
                  <c:v>0.82256943</c:v>
                </c:pt>
                <c:pt idx="221">
                  <c:v>0.822685182</c:v>
                </c:pt>
                <c:pt idx="222">
                  <c:v>0.822800934</c:v>
                </c:pt>
                <c:pt idx="223">
                  <c:v>0.822916687</c:v>
                </c:pt>
                <c:pt idx="224">
                  <c:v>0.823032379</c:v>
                </c:pt>
                <c:pt idx="225">
                  <c:v>0.823148131</c:v>
                </c:pt>
                <c:pt idx="226">
                  <c:v>0.823263884</c:v>
                </c:pt>
                <c:pt idx="227">
                  <c:v>0.823379636</c:v>
                </c:pt>
                <c:pt idx="228">
                  <c:v>0.823495388</c:v>
                </c:pt>
                <c:pt idx="229">
                  <c:v>0.82361114</c:v>
                </c:pt>
                <c:pt idx="230">
                  <c:v>0.823726833</c:v>
                </c:pt>
                <c:pt idx="231">
                  <c:v>0.823842585</c:v>
                </c:pt>
                <c:pt idx="232">
                  <c:v>0.823958337</c:v>
                </c:pt>
                <c:pt idx="233">
                  <c:v>0.82407409</c:v>
                </c:pt>
                <c:pt idx="234">
                  <c:v>0.824189842</c:v>
                </c:pt>
                <c:pt idx="235">
                  <c:v>0.824305534</c:v>
                </c:pt>
                <c:pt idx="236">
                  <c:v>0.824421287</c:v>
                </c:pt>
                <c:pt idx="237">
                  <c:v>0.824537039</c:v>
                </c:pt>
                <c:pt idx="238">
                  <c:v>0.824652791</c:v>
                </c:pt>
                <c:pt idx="239">
                  <c:v>0.824768543</c:v>
                </c:pt>
                <c:pt idx="240">
                  <c:v>0.824884236</c:v>
                </c:pt>
                <c:pt idx="241">
                  <c:v>0.824999988</c:v>
                </c:pt>
                <c:pt idx="242">
                  <c:v>0.82511574</c:v>
                </c:pt>
                <c:pt idx="243">
                  <c:v>0.825231493</c:v>
                </c:pt>
                <c:pt idx="244">
                  <c:v>0.825347245</c:v>
                </c:pt>
                <c:pt idx="245">
                  <c:v>0.825462937</c:v>
                </c:pt>
                <c:pt idx="246">
                  <c:v>0.82557869</c:v>
                </c:pt>
                <c:pt idx="247">
                  <c:v>0.825694442</c:v>
                </c:pt>
                <c:pt idx="248">
                  <c:v>0.825810194</c:v>
                </c:pt>
                <c:pt idx="249">
                  <c:v>0.825925946</c:v>
                </c:pt>
                <c:pt idx="250">
                  <c:v>0.826041639</c:v>
                </c:pt>
                <c:pt idx="251">
                  <c:v>0.826157391</c:v>
                </c:pt>
                <c:pt idx="252">
                  <c:v>0.826273143</c:v>
                </c:pt>
                <c:pt idx="253">
                  <c:v>0.826388896</c:v>
                </c:pt>
                <c:pt idx="254">
                  <c:v>0.826504648</c:v>
                </c:pt>
                <c:pt idx="255">
                  <c:v>0.8266204</c:v>
                </c:pt>
                <c:pt idx="256">
                  <c:v>0.826736093</c:v>
                </c:pt>
                <c:pt idx="257">
                  <c:v>0.826851845</c:v>
                </c:pt>
                <c:pt idx="258">
                  <c:v>0.826967597</c:v>
                </c:pt>
                <c:pt idx="259">
                  <c:v>0.827083349</c:v>
                </c:pt>
                <c:pt idx="260">
                  <c:v>0.827199101</c:v>
                </c:pt>
                <c:pt idx="261">
                  <c:v>0.827314794</c:v>
                </c:pt>
                <c:pt idx="262">
                  <c:v>0.827430546</c:v>
                </c:pt>
                <c:pt idx="263">
                  <c:v>0.827546299</c:v>
                </c:pt>
                <c:pt idx="264">
                  <c:v>0.827662051</c:v>
                </c:pt>
                <c:pt idx="265">
                  <c:v>0.827777803</c:v>
                </c:pt>
                <c:pt idx="266">
                  <c:v>0.827893496</c:v>
                </c:pt>
                <c:pt idx="267">
                  <c:v>0.828009248</c:v>
                </c:pt>
                <c:pt idx="268">
                  <c:v>0.828125</c:v>
                </c:pt>
                <c:pt idx="269">
                  <c:v>0.828240752</c:v>
                </c:pt>
                <c:pt idx="270">
                  <c:v>0.828356504</c:v>
                </c:pt>
                <c:pt idx="271">
                  <c:v>0.828472197</c:v>
                </c:pt>
                <c:pt idx="272">
                  <c:v>0.828587949</c:v>
                </c:pt>
                <c:pt idx="273">
                  <c:v>0.828703701</c:v>
                </c:pt>
                <c:pt idx="274">
                  <c:v>0.828819454</c:v>
                </c:pt>
                <c:pt idx="275">
                  <c:v>0.828935206</c:v>
                </c:pt>
                <c:pt idx="276">
                  <c:v>0.829050899</c:v>
                </c:pt>
                <c:pt idx="277">
                  <c:v>0.829166651</c:v>
                </c:pt>
                <c:pt idx="278">
                  <c:v>0.829282403</c:v>
                </c:pt>
                <c:pt idx="279">
                  <c:v>0.829398155</c:v>
                </c:pt>
                <c:pt idx="280">
                  <c:v>0.829513907</c:v>
                </c:pt>
                <c:pt idx="281">
                  <c:v>0.8296296</c:v>
                </c:pt>
                <c:pt idx="282">
                  <c:v>0.829745352</c:v>
                </c:pt>
                <c:pt idx="283">
                  <c:v>0.829861104</c:v>
                </c:pt>
                <c:pt idx="284">
                  <c:v>0.829976857</c:v>
                </c:pt>
                <c:pt idx="285">
                  <c:v>0.830092609</c:v>
                </c:pt>
                <c:pt idx="286">
                  <c:v>0.830208361</c:v>
                </c:pt>
                <c:pt idx="287">
                  <c:v>0.830324054</c:v>
                </c:pt>
                <c:pt idx="288">
                  <c:v>0.830439806</c:v>
                </c:pt>
                <c:pt idx="289">
                  <c:v>0.830555558</c:v>
                </c:pt>
                <c:pt idx="290">
                  <c:v>0.83067131</c:v>
                </c:pt>
                <c:pt idx="291">
                  <c:v>0.830787063</c:v>
                </c:pt>
                <c:pt idx="292">
                  <c:v>0.830902755</c:v>
                </c:pt>
                <c:pt idx="293">
                  <c:v>0.831018507</c:v>
                </c:pt>
                <c:pt idx="294">
                  <c:v>0.83113426</c:v>
                </c:pt>
                <c:pt idx="295">
                  <c:v>0.831250012</c:v>
                </c:pt>
                <c:pt idx="296">
                  <c:v>0.831365764</c:v>
                </c:pt>
                <c:pt idx="297">
                  <c:v>0.831481457</c:v>
                </c:pt>
                <c:pt idx="298">
                  <c:v>0.831597209</c:v>
                </c:pt>
                <c:pt idx="299">
                  <c:v>0.831712961</c:v>
                </c:pt>
                <c:pt idx="300">
                  <c:v>0.831828713</c:v>
                </c:pt>
                <c:pt idx="301">
                  <c:v>0.831944466</c:v>
                </c:pt>
                <c:pt idx="302">
                  <c:v>0.832060158</c:v>
                </c:pt>
                <c:pt idx="303">
                  <c:v>0.83217591</c:v>
                </c:pt>
                <c:pt idx="304">
                  <c:v>0.832291663</c:v>
                </c:pt>
                <c:pt idx="305">
                  <c:v>0.832407415</c:v>
                </c:pt>
                <c:pt idx="306">
                  <c:v>0.832523167</c:v>
                </c:pt>
                <c:pt idx="307">
                  <c:v>0.83263886</c:v>
                </c:pt>
                <c:pt idx="308">
                  <c:v>0.832754612</c:v>
                </c:pt>
                <c:pt idx="309">
                  <c:v>0.832870364</c:v>
                </c:pt>
                <c:pt idx="310">
                  <c:v>0.832986116</c:v>
                </c:pt>
                <c:pt idx="311">
                  <c:v>0.833101869</c:v>
                </c:pt>
                <c:pt idx="312">
                  <c:v>0.833217621</c:v>
                </c:pt>
                <c:pt idx="313">
                  <c:v>0.833333313</c:v>
                </c:pt>
                <c:pt idx="314">
                  <c:v>0.833449066</c:v>
                </c:pt>
                <c:pt idx="315">
                  <c:v>0.833564818</c:v>
                </c:pt>
                <c:pt idx="316">
                  <c:v>0.83368057</c:v>
                </c:pt>
                <c:pt idx="317">
                  <c:v>0.833796322</c:v>
                </c:pt>
                <c:pt idx="318">
                  <c:v>0.833912015</c:v>
                </c:pt>
                <c:pt idx="319">
                  <c:v>0.834027767</c:v>
                </c:pt>
                <c:pt idx="320">
                  <c:v>0.834143519</c:v>
                </c:pt>
                <c:pt idx="321">
                  <c:v>0.834259272</c:v>
                </c:pt>
                <c:pt idx="322">
                  <c:v>0.834375024</c:v>
                </c:pt>
                <c:pt idx="323">
                  <c:v>0.834490716</c:v>
                </c:pt>
                <c:pt idx="324">
                  <c:v>0.834606469</c:v>
                </c:pt>
                <c:pt idx="325">
                  <c:v>0.834722221</c:v>
                </c:pt>
                <c:pt idx="326">
                  <c:v>0.834837973</c:v>
                </c:pt>
                <c:pt idx="327">
                  <c:v>0.834953725</c:v>
                </c:pt>
                <c:pt idx="328">
                  <c:v>0.835069418</c:v>
                </c:pt>
                <c:pt idx="329">
                  <c:v>0.83518517</c:v>
                </c:pt>
                <c:pt idx="330">
                  <c:v>0.835300922</c:v>
                </c:pt>
                <c:pt idx="331">
                  <c:v>0.835416675</c:v>
                </c:pt>
                <c:pt idx="332">
                  <c:v>0.835532427</c:v>
                </c:pt>
                <c:pt idx="333">
                  <c:v>0.835648119</c:v>
                </c:pt>
                <c:pt idx="334">
                  <c:v>0.835763872</c:v>
                </c:pt>
                <c:pt idx="335">
                  <c:v>0.835879624</c:v>
                </c:pt>
                <c:pt idx="336">
                  <c:v>0.835995376</c:v>
                </c:pt>
                <c:pt idx="337">
                  <c:v>0.836111128</c:v>
                </c:pt>
                <c:pt idx="338">
                  <c:v>0.836226881</c:v>
                </c:pt>
                <c:pt idx="339">
                  <c:v>0.836342573</c:v>
                </c:pt>
                <c:pt idx="340">
                  <c:v>0.836458325</c:v>
                </c:pt>
                <c:pt idx="341">
                  <c:v>0.836574078</c:v>
                </c:pt>
                <c:pt idx="342">
                  <c:v>0.83668983</c:v>
                </c:pt>
                <c:pt idx="343">
                  <c:v>0.836805582</c:v>
                </c:pt>
                <c:pt idx="344">
                  <c:v>0.836921275</c:v>
                </c:pt>
                <c:pt idx="345">
                  <c:v>0.837037027</c:v>
                </c:pt>
                <c:pt idx="346">
                  <c:v>0.837152779</c:v>
                </c:pt>
                <c:pt idx="347">
                  <c:v>0.837268531</c:v>
                </c:pt>
                <c:pt idx="348">
                  <c:v>0.837384284</c:v>
                </c:pt>
                <c:pt idx="349">
                  <c:v>0.837499976</c:v>
                </c:pt>
                <c:pt idx="350">
                  <c:v>0.837615728</c:v>
                </c:pt>
                <c:pt idx="351">
                  <c:v>0.837731481</c:v>
                </c:pt>
                <c:pt idx="352">
                  <c:v>0.837847233</c:v>
                </c:pt>
                <c:pt idx="353">
                  <c:v>0.837962985</c:v>
                </c:pt>
                <c:pt idx="354">
                  <c:v>0.838078678</c:v>
                </c:pt>
                <c:pt idx="355">
                  <c:v>0.83819443</c:v>
                </c:pt>
                <c:pt idx="356">
                  <c:v>0.838310182</c:v>
                </c:pt>
                <c:pt idx="357">
                  <c:v>0.838425934</c:v>
                </c:pt>
                <c:pt idx="358">
                  <c:v>0.838541687</c:v>
                </c:pt>
                <c:pt idx="359">
                  <c:v>0.838657379</c:v>
                </c:pt>
                <c:pt idx="360">
                  <c:v>0.838773131</c:v>
                </c:pt>
                <c:pt idx="361">
                  <c:v>0.838888884</c:v>
                </c:pt>
                <c:pt idx="362">
                  <c:v>0.839004636</c:v>
                </c:pt>
                <c:pt idx="363">
                  <c:v>0.839120388</c:v>
                </c:pt>
                <c:pt idx="364">
                  <c:v>0.83923614</c:v>
                </c:pt>
                <c:pt idx="365">
                  <c:v>0.839351833</c:v>
                </c:pt>
                <c:pt idx="366">
                  <c:v>0.839467585</c:v>
                </c:pt>
                <c:pt idx="367">
                  <c:v>0.839583337</c:v>
                </c:pt>
                <c:pt idx="368">
                  <c:v>0.83969909</c:v>
                </c:pt>
                <c:pt idx="369">
                  <c:v>0.839814842</c:v>
                </c:pt>
                <c:pt idx="370">
                  <c:v>0.839930534</c:v>
                </c:pt>
                <c:pt idx="371">
                  <c:v>0.840046287</c:v>
                </c:pt>
                <c:pt idx="372">
                  <c:v>0.840162039</c:v>
                </c:pt>
                <c:pt idx="373">
                  <c:v>0.840277791</c:v>
                </c:pt>
                <c:pt idx="374">
                  <c:v>0.840393543</c:v>
                </c:pt>
                <c:pt idx="375">
                  <c:v>0.840509236</c:v>
                </c:pt>
                <c:pt idx="376">
                  <c:v>0.840624988</c:v>
                </c:pt>
                <c:pt idx="377">
                  <c:v>0.84074074</c:v>
                </c:pt>
                <c:pt idx="378">
                  <c:v>0.840856493</c:v>
                </c:pt>
                <c:pt idx="379">
                  <c:v>0.840972245</c:v>
                </c:pt>
                <c:pt idx="380">
                  <c:v>0.841087937</c:v>
                </c:pt>
                <c:pt idx="381">
                  <c:v>0.84120369</c:v>
                </c:pt>
                <c:pt idx="382">
                  <c:v>0.841319442</c:v>
                </c:pt>
                <c:pt idx="383">
                  <c:v>0.841435194</c:v>
                </c:pt>
                <c:pt idx="384">
                  <c:v>0.841550946</c:v>
                </c:pt>
                <c:pt idx="385">
                  <c:v>0.841666639</c:v>
                </c:pt>
                <c:pt idx="386">
                  <c:v>0.841782391</c:v>
                </c:pt>
                <c:pt idx="387">
                  <c:v>0.841898143</c:v>
                </c:pt>
                <c:pt idx="388">
                  <c:v>0.842013896</c:v>
                </c:pt>
                <c:pt idx="389">
                  <c:v>0.842129648</c:v>
                </c:pt>
                <c:pt idx="390">
                  <c:v>0.8422454</c:v>
                </c:pt>
                <c:pt idx="391">
                  <c:v>0.842361093</c:v>
                </c:pt>
                <c:pt idx="392">
                  <c:v>0.842476845</c:v>
                </c:pt>
                <c:pt idx="393">
                  <c:v>0.842592597</c:v>
                </c:pt>
                <c:pt idx="394">
                  <c:v>0.842708349</c:v>
                </c:pt>
                <c:pt idx="395">
                  <c:v>0.842824101</c:v>
                </c:pt>
                <c:pt idx="396">
                  <c:v>0.842939794</c:v>
                </c:pt>
                <c:pt idx="397">
                  <c:v>0.843055546</c:v>
                </c:pt>
                <c:pt idx="398">
                  <c:v>0.843171299</c:v>
                </c:pt>
                <c:pt idx="399">
                  <c:v>0.843287051</c:v>
                </c:pt>
                <c:pt idx="400">
                  <c:v>0.843402803</c:v>
                </c:pt>
                <c:pt idx="401">
                  <c:v>0.843518496</c:v>
                </c:pt>
                <c:pt idx="402">
                  <c:v>0.843634248</c:v>
                </c:pt>
                <c:pt idx="403">
                  <c:v>0.84375</c:v>
                </c:pt>
                <c:pt idx="404">
                  <c:v>0.843865752</c:v>
                </c:pt>
                <c:pt idx="405">
                  <c:v>0.843981504</c:v>
                </c:pt>
                <c:pt idx="406">
                  <c:v>0.844097197</c:v>
                </c:pt>
                <c:pt idx="407">
                  <c:v>0.844212949</c:v>
                </c:pt>
                <c:pt idx="408">
                  <c:v>0.844328701</c:v>
                </c:pt>
                <c:pt idx="409">
                  <c:v>0.844444454</c:v>
                </c:pt>
                <c:pt idx="410">
                  <c:v>0.844560206</c:v>
                </c:pt>
                <c:pt idx="411">
                  <c:v>0.844675899</c:v>
                </c:pt>
                <c:pt idx="412">
                  <c:v>0.844791651</c:v>
                </c:pt>
                <c:pt idx="413">
                  <c:v>0.844907403</c:v>
                </c:pt>
                <c:pt idx="414">
                  <c:v>0.845023155</c:v>
                </c:pt>
                <c:pt idx="415">
                  <c:v>0.845138907</c:v>
                </c:pt>
                <c:pt idx="416">
                  <c:v>0.8452546</c:v>
                </c:pt>
                <c:pt idx="417">
                  <c:v>0.845370352</c:v>
                </c:pt>
                <c:pt idx="418">
                  <c:v>0.845486104</c:v>
                </c:pt>
                <c:pt idx="419">
                  <c:v>0.845601857</c:v>
                </c:pt>
                <c:pt idx="420">
                  <c:v>0.845717609</c:v>
                </c:pt>
                <c:pt idx="421">
                  <c:v>0.845833361</c:v>
                </c:pt>
                <c:pt idx="422">
                  <c:v>0.845949054</c:v>
                </c:pt>
                <c:pt idx="423">
                  <c:v>0.846064806</c:v>
                </c:pt>
                <c:pt idx="424">
                  <c:v>0.846180558</c:v>
                </c:pt>
                <c:pt idx="425">
                  <c:v>0.84629631</c:v>
                </c:pt>
                <c:pt idx="426">
                  <c:v>0.846412063</c:v>
                </c:pt>
                <c:pt idx="427">
                  <c:v>0.846527755</c:v>
                </c:pt>
                <c:pt idx="428">
                  <c:v>0.846643507</c:v>
                </c:pt>
                <c:pt idx="429">
                  <c:v>0.84675926</c:v>
                </c:pt>
                <c:pt idx="430">
                  <c:v>0.846875012</c:v>
                </c:pt>
                <c:pt idx="431">
                  <c:v>0.846990764</c:v>
                </c:pt>
                <c:pt idx="432">
                  <c:v>0.847106457</c:v>
                </c:pt>
                <c:pt idx="433">
                  <c:v>0.847222209</c:v>
                </c:pt>
                <c:pt idx="434">
                  <c:v>0.847337961</c:v>
                </c:pt>
                <c:pt idx="435">
                  <c:v>0.847453713</c:v>
                </c:pt>
                <c:pt idx="436">
                  <c:v>0.847569466</c:v>
                </c:pt>
                <c:pt idx="437">
                  <c:v>0.847685158</c:v>
                </c:pt>
                <c:pt idx="438">
                  <c:v>0.84780091</c:v>
                </c:pt>
                <c:pt idx="439">
                  <c:v>0.847916663</c:v>
                </c:pt>
                <c:pt idx="440">
                  <c:v>0.848032415</c:v>
                </c:pt>
                <c:pt idx="441">
                  <c:v>0.848148167</c:v>
                </c:pt>
                <c:pt idx="442">
                  <c:v>0.84826386</c:v>
                </c:pt>
                <c:pt idx="443">
                  <c:v>0.848379612</c:v>
                </c:pt>
                <c:pt idx="444">
                  <c:v>0.848495364</c:v>
                </c:pt>
                <c:pt idx="445">
                  <c:v>0.848611116</c:v>
                </c:pt>
                <c:pt idx="446">
                  <c:v>0.848726869</c:v>
                </c:pt>
                <c:pt idx="447">
                  <c:v>0.848842621</c:v>
                </c:pt>
                <c:pt idx="448">
                  <c:v>0.848958313</c:v>
                </c:pt>
                <c:pt idx="449">
                  <c:v>0.849074066</c:v>
                </c:pt>
                <c:pt idx="450">
                  <c:v>0.849189818</c:v>
                </c:pt>
                <c:pt idx="451">
                  <c:v>0.84930557</c:v>
                </c:pt>
                <c:pt idx="452">
                  <c:v>0.849421322</c:v>
                </c:pt>
                <c:pt idx="453">
                  <c:v>0.849537015</c:v>
                </c:pt>
                <c:pt idx="454">
                  <c:v>0.849652767</c:v>
                </c:pt>
                <c:pt idx="455">
                  <c:v>0.849768519</c:v>
                </c:pt>
                <c:pt idx="456">
                  <c:v>0.849884272</c:v>
                </c:pt>
                <c:pt idx="457">
                  <c:v>0.850000024</c:v>
                </c:pt>
                <c:pt idx="458">
                  <c:v>0.850115716</c:v>
                </c:pt>
                <c:pt idx="459">
                  <c:v>0.850231469</c:v>
                </c:pt>
                <c:pt idx="460">
                  <c:v>0.850347221</c:v>
                </c:pt>
                <c:pt idx="461">
                  <c:v>0.850462973</c:v>
                </c:pt>
                <c:pt idx="462">
                  <c:v>0.850578725</c:v>
                </c:pt>
                <c:pt idx="463">
                  <c:v>0.850694418</c:v>
                </c:pt>
                <c:pt idx="464">
                  <c:v>0.85081017</c:v>
                </c:pt>
                <c:pt idx="465">
                  <c:v>0.850925922</c:v>
                </c:pt>
                <c:pt idx="466">
                  <c:v>0.851041675</c:v>
                </c:pt>
                <c:pt idx="467">
                  <c:v>0.851157427</c:v>
                </c:pt>
                <c:pt idx="468">
                  <c:v>0.851273119</c:v>
                </c:pt>
                <c:pt idx="469">
                  <c:v>0.851388872</c:v>
                </c:pt>
                <c:pt idx="470">
                  <c:v>0.851504624</c:v>
                </c:pt>
                <c:pt idx="471">
                  <c:v>0.851620376</c:v>
                </c:pt>
                <c:pt idx="472">
                  <c:v>0.851736128</c:v>
                </c:pt>
                <c:pt idx="473">
                  <c:v>0.851851881</c:v>
                </c:pt>
                <c:pt idx="474">
                  <c:v>0.851967573</c:v>
                </c:pt>
                <c:pt idx="475">
                  <c:v>0.852083325</c:v>
                </c:pt>
                <c:pt idx="476">
                  <c:v>0.852199078</c:v>
                </c:pt>
                <c:pt idx="477">
                  <c:v>0.85231483</c:v>
                </c:pt>
                <c:pt idx="478">
                  <c:v>0.852430582</c:v>
                </c:pt>
                <c:pt idx="479">
                  <c:v>0.852546275</c:v>
                </c:pt>
                <c:pt idx="480">
                  <c:v>0.852662027</c:v>
                </c:pt>
                <c:pt idx="481">
                  <c:v>0.852777779</c:v>
                </c:pt>
                <c:pt idx="482">
                  <c:v>0.852893531</c:v>
                </c:pt>
                <c:pt idx="483">
                  <c:v>0.853009284</c:v>
                </c:pt>
                <c:pt idx="484">
                  <c:v>0.853124976</c:v>
                </c:pt>
                <c:pt idx="485">
                  <c:v>0.853240728</c:v>
                </c:pt>
                <c:pt idx="486">
                  <c:v>0.853356481</c:v>
                </c:pt>
                <c:pt idx="487">
                  <c:v>0.853472233</c:v>
                </c:pt>
                <c:pt idx="488">
                  <c:v>0.853587985</c:v>
                </c:pt>
                <c:pt idx="489">
                  <c:v>0.853703678</c:v>
                </c:pt>
                <c:pt idx="490">
                  <c:v>0.85381943</c:v>
                </c:pt>
                <c:pt idx="491">
                  <c:v>0.853935182</c:v>
                </c:pt>
                <c:pt idx="492">
                  <c:v>0.854050934</c:v>
                </c:pt>
                <c:pt idx="493">
                  <c:v>0.854166687</c:v>
                </c:pt>
                <c:pt idx="494">
                  <c:v>0.854282379</c:v>
                </c:pt>
                <c:pt idx="495">
                  <c:v>0.854398131</c:v>
                </c:pt>
                <c:pt idx="496">
                  <c:v>0.854513884</c:v>
                </c:pt>
                <c:pt idx="497">
                  <c:v>0.854629636</c:v>
                </c:pt>
                <c:pt idx="498">
                  <c:v>0.854745388</c:v>
                </c:pt>
                <c:pt idx="499">
                  <c:v>0.85486114</c:v>
                </c:pt>
                <c:pt idx="500">
                  <c:v>0.854976833</c:v>
                </c:pt>
                <c:pt idx="501">
                  <c:v>0.855092585</c:v>
                </c:pt>
                <c:pt idx="502">
                  <c:v>0.855208337</c:v>
                </c:pt>
                <c:pt idx="503">
                  <c:v>0.85532409</c:v>
                </c:pt>
                <c:pt idx="504">
                  <c:v>0.855439842</c:v>
                </c:pt>
                <c:pt idx="505">
                  <c:v>0.855555534</c:v>
                </c:pt>
                <c:pt idx="506">
                  <c:v>0.855671287</c:v>
                </c:pt>
                <c:pt idx="507">
                  <c:v>0.855787039</c:v>
                </c:pt>
                <c:pt idx="508">
                  <c:v>0.855902791</c:v>
                </c:pt>
                <c:pt idx="509">
                  <c:v>0.856018543</c:v>
                </c:pt>
                <c:pt idx="510">
                  <c:v>0.856134236</c:v>
                </c:pt>
                <c:pt idx="511">
                  <c:v>0.856249988</c:v>
                </c:pt>
                <c:pt idx="512">
                  <c:v>0.85636574</c:v>
                </c:pt>
                <c:pt idx="513">
                  <c:v>0.856481493</c:v>
                </c:pt>
                <c:pt idx="514">
                  <c:v>0.856597245</c:v>
                </c:pt>
                <c:pt idx="515">
                  <c:v>0.856712937</c:v>
                </c:pt>
                <c:pt idx="516">
                  <c:v>0.85682869</c:v>
                </c:pt>
                <c:pt idx="517">
                  <c:v>0.856944442</c:v>
                </c:pt>
                <c:pt idx="518">
                  <c:v>0.857060194</c:v>
                </c:pt>
                <c:pt idx="519">
                  <c:v>0.857175946</c:v>
                </c:pt>
                <c:pt idx="520">
                  <c:v>0.857291639</c:v>
                </c:pt>
                <c:pt idx="521">
                  <c:v>0.857407391</c:v>
                </c:pt>
                <c:pt idx="522">
                  <c:v>0.857523143</c:v>
                </c:pt>
                <c:pt idx="523">
                  <c:v>0.857638896</c:v>
                </c:pt>
                <c:pt idx="524">
                  <c:v>0.857754648</c:v>
                </c:pt>
                <c:pt idx="525">
                  <c:v>0.8578704</c:v>
                </c:pt>
                <c:pt idx="526">
                  <c:v>0.857986093</c:v>
                </c:pt>
                <c:pt idx="527">
                  <c:v>0.858101845</c:v>
                </c:pt>
                <c:pt idx="528">
                  <c:v>0.858217597</c:v>
                </c:pt>
                <c:pt idx="529">
                  <c:v>0.858333349</c:v>
                </c:pt>
                <c:pt idx="530">
                  <c:v>0.858449101</c:v>
                </c:pt>
                <c:pt idx="531">
                  <c:v>0.858564794</c:v>
                </c:pt>
                <c:pt idx="532">
                  <c:v>0.858680546</c:v>
                </c:pt>
                <c:pt idx="533">
                  <c:v>0.858796299</c:v>
                </c:pt>
                <c:pt idx="534">
                  <c:v>0.858912051</c:v>
                </c:pt>
                <c:pt idx="535">
                  <c:v>0.859027803</c:v>
                </c:pt>
                <c:pt idx="536">
                  <c:v>0.859143496</c:v>
                </c:pt>
                <c:pt idx="537">
                  <c:v>0.859259248</c:v>
                </c:pt>
                <c:pt idx="538">
                  <c:v>0.859375</c:v>
                </c:pt>
                <c:pt idx="539">
                  <c:v>0.859490752</c:v>
                </c:pt>
                <c:pt idx="540">
                  <c:v>0.859606504</c:v>
                </c:pt>
                <c:pt idx="541">
                  <c:v>0.859722197</c:v>
                </c:pt>
                <c:pt idx="542">
                  <c:v>0.859837949</c:v>
                </c:pt>
                <c:pt idx="543">
                  <c:v>0.859953701</c:v>
                </c:pt>
                <c:pt idx="544">
                  <c:v>0.860069454</c:v>
                </c:pt>
                <c:pt idx="545">
                  <c:v>0.860185206</c:v>
                </c:pt>
                <c:pt idx="546">
                  <c:v>0.860300899</c:v>
                </c:pt>
                <c:pt idx="547">
                  <c:v>0.860416651</c:v>
                </c:pt>
                <c:pt idx="548">
                  <c:v>0.860532403</c:v>
                </c:pt>
                <c:pt idx="549">
                  <c:v>0.860648155</c:v>
                </c:pt>
                <c:pt idx="550">
                  <c:v>0.860763907</c:v>
                </c:pt>
                <c:pt idx="551">
                  <c:v>0.8608796</c:v>
                </c:pt>
                <c:pt idx="552">
                  <c:v>0.860995352</c:v>
                </c:pt>
                <c:pt idx="553">
                  <c:v>0.861111104</c:v>
                </c:pt>
                <c:pt idx="554">
                  <c:v>0.861226857</c:v>
                </c:pt>
                <c:pt idx="555">
                  <c:v>0.861342609</c:v>
                </c:pt>
                <c:pt idx="556">
                  <c:v>0.861458361</c:v>
                </c:pt>
                <c:pt idx="557">
                  <c:v>0.861574054</c:v>
                </c:pt>
                <c:pt idx="558">
                  <c:v>0.861689806</c:v>
                </c:pt>
                <c:pt idx="559">
                  <c:v>0.861805558</c:v>
                </c:pt>
                <c:pt idx="560">
                  <c:v>0.86192131</c:v>
                </c:pt>
                <c:pt idx="561">
                  <c:v>0.862037063</c:v>
                </c:pt>
                <c:pt idx="562">
                  <c:v>0.862152755</c:v>
                </c:pt>
                <c:pt idx="563">
                  <c:v>0.862268507</c:v>
                </c:pt>
                <c:pt idx="564">
                  <c:v>0.86238426</c:v>
                </c:pt>
                <c:pt idx="565">
                  <c:v>0.862500012</c:v>
                </c:pt>
                <c:pt idx="566">
                  <c:v>0.862615764</c:v>
                </c:pt>
                <c:pt idx="567">
                  <c:v>0.862731457</c:v>
                </c:pt>
                <c:pt idx="568">
                  <c:v>0.862847209</c:v>
                </c:pt>
                <c:pt idx="569">
                  <c:v>0.862962961</c:v>
                </c:pt>
                <c:pt idx="570">
                  <c:v>0.863078713</c:v>
                </c:pt>
                <c:pt idx="571">
                  <c:v>0.863194466</c:v>
                </c:pt>
                <c:pt idx="572">
                  <c:v>0.863310158</c:v>
                </c:pt>
                <c:pt idx="573">
                  <c:v>0.86342591</c:v>
                </c:pt>
                <c:pt idx="574">
                  <c:v>0.863541663</c:v>
                </c:pt>
                <c:pt idx="575">
                  <c:v>0.863657415</c:v>
                </c:pt>
                <c:pt idx="576">
                  <c:v>0.863773167</c:v>
                </c:pt>
                <c:pt idx="577">
                  <c:v>0.86388886</c:v>
                </c:pt>
                <c:pt idx="578">
                  <c:v>0.864004612</c:v>
                </c:pt>
                <c:pt idx="579">
                  <c:v>0.864120364</c:v>
                </c:pt>
                <c:pt idx="580">
                  <c:v>0.864236116</c:v>
                </c:pt>
                <c:pt idx="581">
                  <c:v>0.864351869</c:v>
                </c:pt>
                <c:pt idx="582">
                  <c:v>0.864467621</c:v>
                </c:pt>
                <c:pt idx="583">
                  <c:v>0.864583313</c:v>
                </c:pt>
                <c:pt idx="584">
                  <c:v>0.864699066</c:v>
                </c:pt>
                <c:pt idx="585">
                  <c:v>0.864814818</c:v>
                </c:pt>
                <c:pt idx="586">
                  <c:v>0.86493057</c:v>
                </c:pt>
                <c:pt idx="587">
                  <c:v>0.865046322</c:v>
                </c:pt>
                <c:pt idx="588">
                  <c:v>0.865162015</c:v>
                </c:pt>
                <c:pt idx="589">
                  <c:v>0.865277767</c:v>
                </c:pt>
                <c:pt idx="590">
                  <c:v>0.865393519</c:v>
                </c:pt>
                <c:pt idx="591">
                  <c:v>0.865509272</c:v>
                </c:pt>
                <c:pt idx="592">
                  <c:v>0.865625024</c:v>
                </c:pt>
                <c:pt idx="593">
                  <c:v>0.865740716</c:v>
                </c:pt>
                <c:pt idx="594">
                  <c:v>0.865856469</c:v>
                </c:pt>
                <c:pt idx="595">
                  <c:v>0.865972221</c:v>
                </c:pt>
                <c:pt idx="596">
                  <c:v>0.866087973</c:v>
                </c:pt>
                <c:pt idx="597">
                  <c:v>0.866203725</c:v>
                </c:pt>
                <c:pt idx="598">
                  <c:v>0.866319418</c:v>
                </c:pt>
                <c:pt idx="599">
                  <c:v>0.86643517</c:v>
                </c:pt>
                <c:pt idx="600">
                  <c:v>0.866550922</c:v>
                </c:pt>
                <c:pt idx="601">
                  <c:v>0.866666675</c:v>
                </c:pt>
                <c:pt idx="602">
                  <c:v>0.866782427</c:v>
                </c:pt>
                <c:pt idx="603">
                  <c:v>0.866898119</c:v>
                </c:pt>
                <c:pt idx="604">
                  <c:v>0.867013872</c:v>
                </c:pt>
                <c:pt idx="605">
                  <c:v>0.867129624</c:v>
                </c:pt>
                <c:pt idx="606">
                  <c:v>0.867245376</c:v>
                </c:pt>
                <c:pt idx="607">
                  <c:v>0.867361128</c:v>
                </c:pt>
                <c:pt idx="608">
                  <c:v>0.867476881</c:v>
                </c:pt>
                <c:pt idx="609">
                  <c:v>0.867592573</c:v>
                </c:pt>
                <c:pt idx="610">
                  <c:v>0.867708325</c:v>
                </c:pt>
                <c:pt idx="611">
                  <c:v>0.867824078</c:v>
                </c:pt>
                <c:pt idx="612">
                  <c:v>0.86793983</c:v>
                </c:pt>
                <c:pt idx="613">
                  <c:v>0.868055582</c:v>
                </c:pt>
                <c:pt idx="614">
                  <c:v>0.868171275</c:v>
                </c:pt>
                <c:pt idx="615">
                  <c:v>0.868287027</c:v>
                </c:pt>
                <c:pt idx="616">
                  <c:v>0.868402779</c:v>
                </c:pt>
                <c:pt idx="617">
                  <c:v>0.868518531</c:v>
                </c:pt>
                <c:pt idx="618">
                  <c:v>0.868634284</c:v>
                </c:pt>
                <c:pt idx="619">
                  <c:v>0.868749976</c:v>
                </c:pt>
                <c:pt idx="620">
                  <c:v>0.868865728</c:v>
                </c:pt>
                <c:pt idx="621">
                  <c:v>0.868981481</c:v>
                </c:pt>
                <c:pt idx="622">
                  <c:v>0.869097233</c:v>
                </c:pt>
                <c:pt idx="623">
                  <c:v>0.869212985</c:v>
                </c:pt>
                <c:pt idx="624">
                  <c:v>0.869328678</c:v>
                </c:pt>
                <c:pt idx="625">
                  <c:v>0.86944443</c:v>
                </c:pt>
                <c:pt idx="626">
                  <c:v>0.869560182</c:v>
                </c:pt>
                <c:pt idx="627">
                  <c:v>0.869675934</c:v>
                </c:pt>
                <c:pt idx="628">
                  <c:v>0.869791687</c:v>
                </c:pt>
                <c:pt idx="629">
                  <c:v>0.869907379</c:v>
                </c:pt>
                <c:pt idx="630">
                  <c:v>0.870023131</c:v>
                </c:pt>
                <c:pt idx="631">
                  <c:v>0.870138884</c:v>
                </c:pt>
                <c:pt idx="632">
                  <c:v>0.870254636</c:v>
                </c:pt>
                <c:pt idx="633">
                  <c:v>0.870370388</c:v>
                </c:pt>
                <c:pt idx="634">
                  <c:v>0.87048614</c:v>
                </c:pt>
                <c:pt idx="635">
                  <c:v>0.870601833</c:v>
                </c:pt>
                <c:pt idx="636">
                  <c:v>0.870717585</c:v>
                </c:pt>
                <c:pt idx="637">
                  <c:v>0.870833337</c:v>
                </c:pt>
                <c:pt idx="638">
                  <c:v>0.87094909</c:v>
                </c:pt>
                <c:pt idx="639">
                  <c:v>0.871064842</c:v>
                </c:pt>
                <c:pt idx="640">
                  <c:v>0.871180534</c:v>
                </c:pt>
                <c:pt idx="641">
                  <c:v>0.871296287</c:v>
                </c:pt>
                <c:pt idx="642">
                  <c:v>0.871412039</c:v>
                </c:pt>
                <c:pt idx="643">
                  <c:v>0.871527791</c:v>
                </c:pt>
                <c:pt idx="644">
                  <c:v>0.871643543</c:v>
                </c:pt>
                <c:pt idx="645">
                  <c:v>0.871759236</c:v>
                </c:pt>
                <c:pt idx="646">
                  <c:v>0.871874988</c:v>
                </c:pt>
                <c:pt idx="647">
                  <c:v>0.87199074</c:v>
                </c:pt>
                <c:pt idx="648">
                  <c:v>0.872106493</c:v>
                </c:pt>
                <c:pt idx="649">
                  <c:v>0.872222245</c:v>
                </c:pt>
                <c:pt idx="650">
                  <c:v>0.872337937</c:v>
                </c:pt>
                <c:pt idx="651">
                  <c:v>0.87245369</c:v>
                </c:pt>
                <c:pt idx="652">
                  <c:v>0.872569442</c:v>
                </c:pt>
                <c:pt idx="653">
                  <c:v>0.872685194</c:v>
                </c:pt>
                <c:pt idx="654">
                  <c:v>0.872800946</c:v>
                </c:pt>
                <c:pt idx="655">
                  <c:v>0.872916639</c:v>
                </c:pt>
                <c:pt idx="656">
                  <c:v>0.873032391</c:v>
                </c:pt>
                <c:pt idx="657">
                  <c:v>0.873148143</c:v>
                </c:pt>
                <c:pt idx="658">
                  <c:v>0.873263896</c:v>
                </c:pt>
                <c:pt idx="659">
                  <c:v>0.873379648</c:v>
                </c:pt>
                <c:pt idx="660">
                  <c:v>0.8734954</c:v>
                </c:pt>
                <c:pt idx="661">
                  <c:v>0.873611093</c:v>
                </c:pt>
                <c:pt idx="662">
                  <c:v>0.873726845</c:v>
                </c:pt>
                <c:pt idx="663">
                  <c:v>0.873842597</c:v>
                </c:pt>
                <c:pt idx="664">
                  <c:v>0.873958349</c:v>
                </c:pt>
                <c:pt idx="665">
                  <c:v>0.874074101</c:v>
                </c:pt>
                <c:pt idx="666">
                  <c:v>0.874189794</c:v>
                </c:pt>
                <c:pt idx="667">
                  <c:v>0.874305546</c:v>
                </c:pt>
                <c:pt idx="668">
                  <c:v>0.874421299</c:v>
                </c:pt>
                <c:pt idx="669">
                  <c:v>0.874537051</c:v>
                </c:pt>
                <c:pt idx="670">
                  <c:v>0.874652803</c:v>
                </c:pt>
                <c:pt idx="671">
                  <c:v>0.874768496</c:v>
                </c:pt>
                <c:pt idx="672">
                  <c:v>0.874884248</c:v>
                </c:pt>
                <c:pt idx="673">
                  <c:v>0.875</c:v>
                </c:pt>
                <c:pt idx="674">
                  <c:v>0.875115752</c:v>
                </c:pt>
                <c:pt idx="675">
                  <c:v>0.875231504</c:v>
                </c:pt>
                <c:pt idx="676">
                  <c:v>0.875347197</c:v>
                </c:pt>
                <c:pt idx="677">
                  <c:v>0.875462949</c:v>
                </c:pt>
                <c:pt idx="678">
                  <c:v>0.875578701</c:v>
                </c:pt>
                <c:pt idx="679">
                  <c:v>0.875694454</c:v>
                </c:pt>
                <c:pt idx="680">
                  <c:v>0.875810206</c:v>
                </c:pt>
                <c:pt idx="681">
                  <c:v>0.875925899</c:v>
                </c:pt>
                <c:pt idx="682">
                  <c:v>0.876041651</c:v>
                </c:pt>
                <c:pt idx="683">
                  <c:v>0.876157403</c:v>
                </c:pt>
                <c:pt idx="684">
                  <c:v>0.876273155</c:v>
                </c:pt>
                <c:pt idx="685">
                  <c:v>0.876388907</c:v>
                </c:pt>
                <c:pt idx="686">
                  <c:v>0.8765046</c:v>
                </c:pt>
                <c:pt idx="687">
                  <c:v>0.876620352</c:v>
                </c:pt>
                <c:pt idx="688">
                  <c:v>0.876736104</c:v>
                </c:pt>
                <c:pt idx="689">
                  <c:v>0.876851857</c:v>
                </c:pt>
                <c:pt idx="690">
                  <c:v>0.876967609</c:v>
                </c:pt>
                <c:pt idx="691">
                  <c:v>0.877083361</c:v>
                </c:pt>
                <c:pt idx="692">
                  <c:v>0.877199054</c:v>
                </c:pt>
                <c:pt idx="693">
                  <c:v>0.877314806</c:v>
                </c:pt>
                <c:pt idx="694">
                  <c:v>0.877430558</c:v>
                </c:pt>
                <c:pt idx="695">
                  <c:v>0.87754631</c:v>
                </c:pt>
                <c:pt idx="696">
                  <c:v>0.877662063</c:v>
                </c:pt>
                <c:pt idx="697">
                  <c:v>0.877777755</c:v>
                </c:pt>
                <c:pt idx="698">
                  <c:v>0.877893507</c:v>
                </c:pt>
                <c:pt idx="699">
                  <c:v>0.87800926</c:v>
                </c:pt>
                <c:pt idx="700">
                  <c:v>0.878125012</c:v>
                </c:pt>
                <c:pt idx="701">
                  <c:v>0.878240764</c:v>
                </c:pt>
                <c:pt idx="702">
                  <c:v>0.878356457</c:v>
                </c:pt>
                <c:pt idx="703">
                  <c:v>0.878472209</c:v>
                </c:pt>
                <c:pt idx="704">
                  <c:v>0.878587961</c:v>
                </c:pt>
                <c:pt idx="705">
                  <c:v>0.878703713</c:v>
                </c:pt>
                <c:pt idx="706">
                  <c:v>0.878819466</c:v>
                </c:pt>
                <c:pt idx="707">
                  <c:v>0.878935158</c:v>
                </c:pt>
                <c:pt idx="708">
                  <c:v>0.87905091</c:v>
                </c:pt>
                <c:pt idx="709">
                  <c:v>0.879166663</c:v>
                </c:pt>
                <c:pt idx="710">
                  <c:v>0.879282415</c:v>
                </c:pt>
                <c:pt idx="711">
                  <c:v>0.879398167</c:v>
                </c:pt>
                <c:pt idx="712">
                  <c:v>0.87951386</c:v>
                </c:pt>
                <c:pt idx="713">
                  <c:v>0.879629612</c:v>
                </c:pt>
                <c:pt idx="714">
                  <c:v>0.879745364</c:v>
                </c:pt>
                <c:pt idx="715">
                  <c:v>0.879861116</c:v>
                </c:pt>
                <c:pt idx="716">
                  <c:v>0.879976869</c:v>
                </c:pt>
                <c:pt idx="717">
                  <c:v>0.880092621</c:v>
                </c:pt>
                <c:pt idx="718">
                  <c:v>0.880208313</c:v>
                </c:pt>
                <c:pt idx="719">
                  <c:v>0.880324066</c:v>
                </c:pt>
                <c:pt idx="720">
                  <c:v>0.880439818</c:v>
                </c:pt>
                <c:pt idx="721">
                  <c:v>0.88055557</c:v>
                </c:pt>
                <c:pt idx="722">
                  <c:v>0.880671322</c:v>
                </c:pt>
                <c:pt idx="723">
                  <c:v>0.880787015</c:v>
                </c:pt>
                <c:pt idx="724">
                  <c:v>0.880902767</c:v>
                </c:pt>
                <c:pt idx="725">
                  <c:v>0.881018519</c:v>
                </c:pt>
                <c:pt idx="726">
                  <c:v>0.881134272</c:v>
                </c:pt>
                <c:pt idx="727">
                  <c:v>0.881250024</c:v>
                </c:pt>
                <c:pt idx="728">
                  <c:v>0.881365716</c:v>
                </c:pt>
                <c:pt idx="729">
                  <c:v>0.881481469</c:v>
                </c:pt>
                <c:pt idx="730">
                  <c:v>0.881597221</c:v>
                </c:pt>
                <c:pt idx="731">
                  <c:v>0.881712973</c:v>
                </c:pt>
                <c:pt idx="732">
                  <c:v>0.881828725</c:v>
                </c:pt>
                <c:pt idx="733">
                  <c:v>0.881944418</c:v>
                </c:pt>
                <c:pt idx="734">
                  <c:v>0.88206017</c:v>
                </c:pt>
                <c:pt idx="735">
                  <c:v>0.882175922</c:v>
                </c:pt>
                <c:pt idx="736">
                  <c:v>0.882291675</c:v>
                </c:pt>
                <c:pt idx="737">
                  <c:v>0.882407427</c:v>
                </c:pt>
                <c:pt idx="738">
                  <c:v>0.882523119</c:v>
                </c:pt>
                <c:pt idx="739">
                  <c:v>0.882638872</c:v>
                </c:pt>
                <c:pt idx="740">
                  <c:v>0.882754624</c:v>
                </c:pt>
                <c:pt idx="741">
                  <c:v>0.882870376</c:v>
                </c:pt>
                <c:pt idx="742">
                  <c:v>0.882986128</c:v>
                </c:pt>
                <c:pt idx="743">
                  <c:v>0.883101881</c:v>
                </c:pt>
                <c:pt idx="744">
                  <c:v>0.883217573</c:v>
                </c:pt>
                <c:pt idx="745">
                  <c:v>0.883333325</c:v>
                </c:pt>
                <c:pt idx="746">
                  <c:v>0.883449078</c:v>
                </c:pt>
                <c:pt idx="747">
                  <c:v>0.88356483</c:v>
                </c:pt>
                <c:pt idx="748">
                  <c:v>0.883680582</c:v>
                </c:pt>
                <c:pt idx="749">
                  <c:v>0.883796275</c:v>
                </c:pt>
                <c:pt idx="750">
                  <c:v>0.883912027</c:v>
                </c:pt>
                <c:pt idx="751">
                  <c:v>0.884027779</c:v>
                </c:pt>
                <c:pt idx="752">
                  <c:v>0.884143531</c:v>
                </c:pt>
                <c:pt idx="753">
                  <c:v>0.884259284</c:v>
                </c:pt>
                <c:pt idx="754">
                  <c:v>0.884374976</c:v>
                </c:pt>
                <c:pt idx="755">
                  <c:v>0.884490728</c:v>
                </c:pt>
                <c:pt idx="756">
                  <c:v>0.884606481</c:v>
                </c:pt>
                <c:pt idx="757">
                  <c:v>0.884722233</c:v>
                </c:pt>
                <c:pt idx="758">
                  <c:v>0.884837985</c:v>
                </c:pt>
                <c:pt idx="759">
                  <c:v>0.884953678</c:v>
                </c:pt>
                <c:pt idx="760">
                  <c:v>0.88506943</c:v>
                </c:pt>
                <c:pt idx="761">
                  <c:v>0.885185182</c:v>
                </c:pt>
                <c:pt idx="762">
                  <c:v>0.885300934</c:v>
                </c:pt>
                <c:pt idx="763">
                  <c:v>0.885416687</c:v>
                </c:pt>
                <c:pt idx="764">
                  <c:v>0.885532379</c:v>
                </c:pt>
                <c:pt idx="765">
                  <c:v>0.885648131</c:v>
                </c:pt>
                <c:pt idx="766">
                  <c:v>0.885763884</c:v>
                </c:pt>
                <c:pt idx="767">
                  <c:v>0.885879636</c:v>
                </c:pt>
                <c:pt idx="768">
                  <c:v>0.885995388</c:v>
                </c:pt>
                <c:pt idx="769">
                  <c:v>0.88611114</c:v>
                </c:pt>
                <c:pt idx="770">
                  <c:v>0.886226833</c:v>
                </c:pt>
                <c:pt idx="771">
                  <c:v>0.886342585</c:v>
                </c:pt>
                <c:pt idx="772">
                  <c:v>0.886458337</c:v>
                </c:pt>
                <c:pt idx="773">
                  <c:v>0.88657409</c:v>
                </c:pt>
                <c:pt idx="774">
                  <c:v>0.886689842</c:v>
                </c:pt>
                <c:pt idx="775">
                  <c:v>0.886805534</c:v>
                </c:pt>
                <c:pt idx="776">
                  <c:v>0.886921287</c:v>
                </c:pt>
                <c:pt idx="777">
                  <c:v>0.887037039</c:v>
                </c:pt>
                <c:pt idx="778">
                  <c:v>0.887152791</c:v>
                </c:pt>
                <c:pt idx="779">
                  <c:v>0.887268543</c:v>
                </c:pt>
                <c:pt idx="780">
                  <c:v>0.887384236</c:v>
                </c:pt>
                <c:pt idx="781">
                  <c:v>0.887499988</c:v>
                </c:pt>
                <c:pt idx="782">
                  <c:v>0.88761574</c:v>
                </c:pt>
                <c:pt idx="783">
                  <c:v>0.887731493</c:v>
                </c:pt>
                <c:pt idx="784">
                  <c:v>0.887847245</c:v>
                </c:pt>
                <c:pt idx="785">
                  <c:v>0.887962937</c:v>
                </c:pt>
                <c:pt idx="786">
                  <c:v>0.88807869</c:v>
                </c:pt>
                <c:pt idx="787">
                  <c:v>0.888194442</c:v>
                </c:pt>
                <c:pt idx="788">
                  <c:v>0.888310194</c:v>
                </c:pt>
                <c:pt idx="789">
                  <c:v>0.888425946</c:v>
                </c:pt>
                <c:pt idx="790">
                  <c:v>0.888541639</c:v>
                </c:pt>
                <c:pt idx="791">
                  <c:v>0.888657391</c:v>
                </c:pt>
                <c:pt idx="792">
                  <c:v>0.888773143</c:v>
                </c:pt>
                <c:pt idx="793">
                  <c:v>0.888888896</c:v>
                </c:pt>
                <c:pt idx="794">
                  <c:v>0.889004648</c:v>
                </c:pt>
                <c:pt idx="795">
                  <c:v>0.8891204</c:v>
                </c:pt>
                <c:pt idx="796">
                  <c:v>0.889236093</c:v>
                </c:pt>
                <c:pt idx="797">
                  <c:v>0.889351845</c:v>
                </c:pt>
                <c:pt idx="798">
                  <c:v>0.889467597</c:v>
                </c:pt>
                <c:pt idx="799">
                  <c:v>0.889583349</c:v>
                </c:pt>
                <c:pt idx="800">
                  <c:v>0.889699101</c:v>
                </c:pt>
                <c:pt idx="801">
                  <c:v>0.889814794</c:v>
                </c:pt>
                <c:pt idx="802">
                  <c:v>0.889930546</c:v>
                </c:pt>
                <c:pt idx="803">
                  <c:v>0.890046299</c:v>
                </c:pt>
                <c:pt idx="804">
                  <c:v>0.890162051</c:v>
                </c:pt>
                <c:pt idx="805">
                  <c:v>0.890277803</c:v>
                </c:pt>
                <c:pt idx="806">
                  <c:v>0.890393496</c:v>
                </c:pt>
                <c:pt idx="807">
                  <c:v>0.890509248</c:v>
                </c:pt>
                <c:pt idx="808">
                  <c:v>0.890625</c:v>
                </c:pt>
                <c:pt idx="809">
                  <c:v>0.890740752</c:v>
                </c:pt>
                <c:pt idx="810">
                  <c:v>0.890856504</c:v>
                </c:pt>
                <c:pt idx="811">
                  <c:v>0.890972197</c:v>
                </c:pt>
                <c:pt idx="812">
                  <c:v>0.891087949</c:v>
                </c:pt>
                <c:pt idx="813">
                  <c:v>0.891203701</c:v>
                </c:pt>
                <c:pt idx="814">
                  <c:v>0.891319454</c:v>
                </c:pt>
                <c:pt idx="815">
                  <c:v>0.891435206</c:v>
                </c:pt>
                <c:pt idx="816">
                  <c:v>0.891550899</c:v>
                </c:pt>
                <c:pt idx="817">
                  <c:v>0.891666651</c:v>
                </c:pt>
                <c:pt idx="818">
                  <c:v>0.891782403</c:v>
                </c:pt>
                <c:pt idx="819">
                  <c:v>0.891898155</c:v>
                </c:pt>
                <c:pt idx="820">
                  <c:v>0.892013907</c:v>
                </c:pt>
                <c:pt idx="821">
                  <c:v>0.8921296</c:v>
                </c:pt>
                <c:pt idx="822">
                  <c:v>0.892245352</c:v>
                </c:pt>
                <c:pt idx="823">
                  <c:v>0.892361104</c:v>
                </c:pt>
                <c:pt idx="824">
                  <c:v>0.892476857</c:v>
                </c:pt>
                <c:pt idx="825">
                  <c:v>0.892592609</c:v>
                </c:pt>
                <c:pt idx="826">
                  <c:v>0.892708361</c:v>
                </c:pt>
                <c:pt idx="827">
                  <c:v>0.892824054</c:v>
                </c:pt>
                <c:pt idx="828">
                  <c:v>0.892939806</c:v>
                </c:pt>
                <c:pt idx="829">
                  <c:v>0.893055558</c:v>
                </c:pt>
                <c:pt idx="830">
                  <c:v>0.89317131</c:v>
                </c:pt>
                <c:pt idx="831">
                  <c:v>0.893287063</c:v>
                </c:pt>
                <c:pt idx="832">
                  <c:v>0.893402755</c:v>
                </c:pt>
                <c:pt idx="833">
                  <c:v>0.893518507</c:v>
                </c:pt>
                <c:pt idx="834">
                  <c:v>0.89363426</c:v>
                </c:pt>
                <c:pt idx="835">
                  <c:v>0.893750012</c:v>
                </c:pt>
                <c:pt idx="836">
                  <c:v>0.893865764</c:v>
                </c:pt>
                <c:pt idx="837">
                  <c:v>0.893981457</c:v>
                </c:pt>
                <c:pt idx="838">
                  <c:v>0.894097209</c:v>
                </c:pt>
                <c:pt idx="839">
                  <c:v>0.894212961</c:v>
                </c:pt>
                <c:pt idx="840">
                  <c:v>0.894328713</c:v>
                </c:pt>
                <c:pt idx="841">
                  <c:v>0.894444466</c:v>
                </c:pt>
                <c:pt idx="842">
                  <c:v>0.894560158</c:v>
                </c:pt>
                <c:pt idx="843">
                  <c:v>0.89467591</c:v>
                </c:pt>
                <c:pt idx="844">
                  <c:v>0.894791663</c:v>
                </c:pt>
                <c:pt idx="845">
                  <c:v>0.894907415</c:v>
                </c:pt>
                <c:pt idx="846">
                  <c:v>0.895023167</c:v>
                </c:pt>
                <c:pt idx="847">
                  <c:v>0.89513886</c:v>
                </c:pt>
                <c:pt idx="848">
                  <c:v>0.895254612</c:v>
                </c:pt>
                <c:pt idx="849">
                  <c:v>0.895370364</c:v>
                </c:pt>
                <c:pt idx="850">
                  <c:v>0.895486116</c:v>
                </c:pt>
                <c:pt idx="851">
                  <c:v>0.895601869</c:v>
                </c:pt>
                <c:pt idx="852">
                  <c:v>0.895717621</c:v>
                </c:pt>
                <c:pt idx="853">
                  <c:v>0.895833313</c:v>
                </c:pt>
                <c:pt idx="854">
                  <c:v>0.895949066</c:v>
                </c:pt>
                <c:pt idx="855">
                  <c:v>0.896064818</c:v>
                </c:pt>
                <c:pt idx="856">
                  <c:v>0.89618057</c:v>
                </c:pt>
                <c:pt idx="857">
                  <c:v>0.896296322</c:v>
                </c:pt>
                <c:pt idx="858">
                  <c:v>0.896412015</c:v>
                </c:pt>
                <c:pt idx="859">
                  <c:v>0.896527767</c:v>
                </c:pt>
                <c:pt idx="860">
                  <c:v>0.896643519</c:v>
                </c:pt>
                <c:pt idx="861">
                  <c:v>0.896759272</c:v>
                </c:pt>
                <c:pt idx="862">
                  <c:v>0.896875024</c:v>
                </c:pt>
                <c:pt idx="863">
                  <c:v>0.896990716</c:v>
                </c:pt>
                <c:pt idx="864">
                  <c:v>0.897106469</c:v>
                </c:pt>
              </c:strCache>
            </c:strRef>
          </c:xVal>
          <c:yVal>
            <c:numRef>
              <c:f>DATA!$Q$67:$Q$931</c:f>
              <c:numCache>
                <c:ptCount val="865"/>
                <c:pt idx="0">
                  <c:v>31.450000000000003</c:v>
                </c:pt>
                <c:pt idx="1">
                  <c:v>33.400000000000006</c:v>
                </c:pt>
                <c:pt idx="2">
                  <c:v>35.650000000000006</c:v>
                </c:pt>
                <c:pt idx="3">
                  <c:v>35.95</c:v>
                </c:pt>
                <c:pt idx="4">
                  <c:v>35.75</c:v>
                </c:pt>
                <c:pt idx="5">
                  <c:v>37.099999999999994</c:v>
                </c:pt>
                <c:pt idx="6">
                  <c:v>38.05</c:v>
                </c:pt>
                <c:pt idx="7">
                  <c:v>38.3</c:v>
                </c:pt>
                <c:pt idx="8">
                  <c:v>38.3</c:v>
                </c:pt>
                <c:pt idx="9">
                  <c:v>38.2</c:v>
                </c:pt>
                <c:pt idx="10">
                  <c:v>39.2</c:v>
                </c:pt>
                <c:pt idx="11">
                  <c:v>40.150000000000006</c:v>
                </c:pt>
                <c:pt idx="12">
                  <c:v>39.95</c:v>
                </c:pt>
                <c:pt idx="13">
                  <c:v>38.9</c:v>
                </c:pt>
                <c:pt idx="14">
                  <c:v>38.3</c:v>
                </c:pt>
                <c:pt idx="15">
                  <c:v>37.6</c:v>
                </c:pt>
                <c:pt idx="16">
                  <c:v>36.85</c:v>
                </c:pt>
                <c:pt idx="17">
                  <c:v>37.95</c:v>
                </c:pt>
                <c:pt idx="18">
                  <c:v>38.2</c:v>
                </c:pt>
                <c:pt idx="19">
                  <c:v>39.25</c:v>
                </c:pt>
                <c:pt idx="20">
                  <c:v>40.8</c:v>
                </c:pt>
                <c:pt idx="21">
                  <c:v>40.85</c:v>
                </c:pt>
                <c:pt idx="22">
                  <c:v>40.8</c:v>
                </c:pt>
                <c:pt idx="23">
                  <c:v>40.35</c:v>
                </c:pt>
                <c:pt idx="24">
                  <c:v>40.1</c:v>
                </c:pt>
                <c:pt idx="25">
                  <c:v>39.7</c:v>
                </c:pt>
                <c:pt idx="26">
                  <c:v>39.95</c:v>
                </c:pt>
                <c:pt idx="27">
                  <c:v>40.150000000000006</c:v>
                </c:pt>
                <c:pt idx="28">
                  <c:v>39.95</c:v>
                </c:pt>
                <c:pt idx="29">
                  <c:v>39.7</c:v>
                </c:pt>
                <c:pt idx="30">
                  <c:v>39.45</c:v>
                </c:pt>
                <c:pt idx="31">
                  <c:v>39.7</c:v>
                </c:pt>
                <c:pt idx="32">
                  <c:v>40.25</c:v>
                </c:pt>
                <c:pt idx="33">
                  <c:v>40.5</c:v>
                </c:pt>
                <c:pt idx="34">
                  <c:v>40.7</c:v>
                </c:pt>
                <c:pt idx="35">
                  <c:v>41.2</c:v>
                </c:pt>
                <c:pt idx="36">
                  <c:v>41.400000000000006</c:v>
                </c:pt>
                <c:pt idx="37">
                  <c:v>40.85</c:v>
                </c:pt>
                <c:pt idx="38">
                  <c:v>40.150000000000006</c:v>
                </c:pt>
                <c:pt idx="39">
                  <c:v>40.2</c:v>
                </c:pt>
                <c:pt idx="40">
                  <c:v>40.7</c:v>
                </c:pt>
                <c:pt idx="41">
                  <c:v>41.150000000000006</c:v>
                </c:pt>
                <c:pt idx="42">
                  <c:v>42.1</c:v>
                </c:pt>
                <c:pt idx="43">
                  <c:v>42.85</c:v>
                </c:pt>
                <c:pt idx="44">
                  <c:v>42.85</c:v>
                </c:pt>
                <c:pt idx="45">
                  <c:v>42.400000000000006</c:v>
                </c:pt>
                <c:pt idx="46">
                  <c:v>41.45</c:v>
                </c:pt>
                <c:pt idx="47">
                  <c:v>40.45</c:v>
                </c:pt>
                <c:pt idx="48">
                  <c:v>40.150000000000006</c:v>
                </c:pt>
                <c:pt idx="49">
                  <c:v>40.6</c:v>
                </c:pt>
                <c:pt idx="50">
                  <c:v>40.150000000000006</c:v>
                </c:pt>
                <c:pt idx="51">
                  <c:v>39.150000000000006</c:v>
                </c:pt>
                <c:pt idx="52">
                  <c:v>39.150000000000006</c:v>
                </c:pt>
                <c:pt idx="53">
                  <c:v>39.5</c:v>
                </c:pt>
                <c:pt idx="54">
                  <c:v>40.05</c:v>
                </c:pt>
                <c:pt idx="55">
                  <c:v>39.7</c:v>
                </c:pt>
                <c:pt idx="56">
                  <c:v>39.1</c:v>
                </c:pt>
                <c:pt idx="57">
                  <c:v>39.2</c:v>
                </c:pt>
                <c:pt idx="58">
                  <c:v>39.25</c:v>
                </c:pt>
                <c:pt idx="59">
                  <c:v>39.7</c:v>
                </c:pt>
                <c:pt idx="60">
                  <c:v>39.900000000000006</c:v>
                </c:pt>
                <c:pt idx="61">
                  <c:v>40.45</c:v>
                </c:pt>
                <c:pt idx="62">
                  <c:v>40.95</c:v>
                </c:pt>
                <c:pt idx="63">
                  <c:v>40.85</c:v>
                </c:pt>
                <c:pt idx="64">
                  <c:v>40.6</c:v>
                </c:pt>
                <c:pt idx="65">
                  <c:v>40.45</c:v>
                </c:pt>
                <c:pt idx="66">
                  <c:v>41.2</c:v>
                </c:pt>
                <c:pt idx="67">
                  <c:v>37.150000000000006</c:v>
                </c:pt>
                <c:pt idx="68">
                  <c:v>35.650000000000006</c:v>
                </c:pt>
                <c:pt idx="69">
                  <c:v>38.400000000000006</c:v>
                </c:pt>
                <c:pt idx="70">
                  <c:v>38.400000000000006</c:v>
                </c:pt>
                <c:pt idx="71">
                  <c:v>38.6</c:v>
                </c:pt>
                <c:pt idx="72">
                  <c:v>38.6</c:v>
                </c:pt>
                <c:pt idx="73">
                  <c:v>39.1</c:v>
                </c:pt>
                <c:pt idx="74">
                  <c:v>38.85</c:v>
                </c:pt>
                <c:pt idx="75">
                  <c:v>38.85</c:v>
                </c:pt>
                <c:pt idx="76">
                  <c:v>39.5</c:v>
                </c:pt>
                <c:pt idx="77">
                  <c:v>39.4</c:v>
                </c:pt>
                <c:pt idx="78">
                  <c:v>39.05</c:v>
                </c:pt>
                <c:pt idx="79">
                  <c:v>39.150000000000006</c:v>
                </c:pt>
                <c:pt idx="80">
                  <c:v>39.5</c:v>
                </c:pt>
                <c:pt idx="81">
                  <c:v>40.25</c:v>
                </c:pt>
                <c:pt idx="82">
                  <c:v>41</c:v>
                </c:pt>
                <c:pt idx="83">
                  <c:v>40.3</c:v>
                </c:pt>
                <c:pt idx="84">
                  <c:v>39.400000000000006</c:v>
                </c:pt>
                <c:pt idx="85">
                  <c:v>39.35</c:v>
                </c:pt>
                <c:pt idx="86">
                  <c:v>38.6</c:v>
                </c:pt>
                <c:pt idx="87">
                  <c:v>39.150000000000006</c:v>
                </c:pt>
                <c:pt idx="88">
                  <c:v>40.400000000000006</c:v>
                </c:pt>
                <c:pt idx="89">
                  <c:v>39.45</c:v>
                </c:pt>
                <c:pt idx="90">
                  <c:v>38.05</c:v>
                </c:pt>
                <c:pt idx="91">
                  <c:v>37.05</c:v>
                </c:pt>
                <c:pt idx="92">
                  <c:v>36</c:v>
                </c:pt>
                <c:pt idx="93">
                  <c:v>35.650000000000006</c:v>
                </c:pt>
                <c:pt idx="94">
                  <c:v>35.7</c:v>
                </c:pt>
                <c:pt idx="95">
                  <c:v>35.8</c:v>
                </c:pt>
                <c:pt idx="96">
                  <c:v>36.7</c:v>
                </c:pt>
                <c:pt idx="97">
                  <c:v>37.6</c:v>
                </c:pt>
                <c:pt idx="98">
                  <c:v>37.95</c:v>
                </c:pt>
                <c:pt idx="99">
                  <c:v>38.2</c:v>
                </c:pt>
                <c:pt idx="100">
                  <c:v>38.650000000000006</c:v>
                </c:pt>
                <c:pt idx="101">
                  <c:v>40.150000000000006</c:v>
                </c:pt>
                <c:pt idx="102">
                  <c:v>41.5</c:v>
                </c:pt>
                <c:pt idx="103">
                  <c:v>41.3</c:v>
                </c:pt>
                <c:pt idx="104">
                  <c:v>40.900000000000006</c:v>
                </c:pt>
                <c:pt idx="105">
                  <c:v>42.150000000000006</c:v>
                </c:pt>
                <c:pt idx="106">
                  <c:v>42.95</c:v>
                </c:pt>
                <c:pt idx="107">
                  <c:v>42.650000000000006</c:v>
                </c:pt>
                <c:pt idx="108">
                  <c:v>43.400000000000006</c:v>
                </c:pt>
                <c:pt idx="109">
                  <c:v>43.150000000000006</c:v>
                </c:pt>
                <c:pt idx="110">
                  <c:v>41.400000000000006</c:v>
                </c:pt>
                <c:pt idx="111">
                  <c:v>40.900000000000006</c:v>
                </c:pt>
                <c:pt idx="112">
                  <c:v>41.1</c:v>
                </c:pt>
                <c:pt idx="113">
                  <c:v>40.6</c:v>
                </c:pt>
                <c:pt idx="114">
                  <c:v>39.400000000000006</c:v>
                </c:pt>
                <c:pt idx="115">
                  <c:v>38.45</c:v>
                </c:pt>
                <c:pt idx="116">
                  <c:v>37.95</c:v>
                </c:pt>
                <c:pt idx="117">
                  <c:v>38.150000000000006</c:v>
                </c:pt>
                <c:pt idx="118">
                  <c:v>39.150000000000006</c:v>
                </c:pt>
                <c:pt idx="119">
                  <c:v>39.650000000000006</c:v>
                </c:pt>
                <c:pt idx="120">
                  <c:v>39.1</c:v>
                </c:pt>
                <c:pt idx="121">
                  <c:v>38.85</c:v>
                </c:pt>
                <c:pt idx="122">
                  <c:v>39.900000000000006</c:v>
                </c:pt>
                <c:pt idx="123">
                  <c:v>41.95</c:v>
                </c:pt>
                <c:pt idx="124">
                  <c:v>43.150000000000006</c:v>
                </c:pt>
                <c:pt idx="125">
                  <c:v>41.85</c:v>
                </c:pt>
                <c:pt idx="126">
                  <c:v>38.650000000000006</c:v>
                </c:pt>
                <c:pt idx="127">
                  <c:v>36.400000000000006</c:v>
                </c:pt>
                <c:pt idx="128">
                  <c:v>36.2</c:v>
                </c:pt>
                <c:pt idx="129">
                  <c:v>35.25</c:v>
                </c:pt>
                <c:pt idx="130">
                  <c:v>34.150000000000006</c:v>
                </c:pt>
                <c:pt idx="131">
                  <c:v>34.6</c:v>
                </c:pt>
                <c:pt idx="132">
                  <c:v>34.650000000000006</c:v>
                </c:pt>
                <c:pt idx="133">
                  <c:v>34.2</c:v>
                </c:pt>
                <c:pt idx="134">
                  <c:v>33.95</c:v>
                </c:pt>
                <c:pt idx="135">
                  <c:v>33.7</c:v>
                </c:pt>
                <c:pt idx="136">
                  <c:v>33.150000000000006</c:v>
                </c:pt>
                <c:pt idx="137">
                  <c:v>33.400000000000006</c:v>
                </c:pt>
                <c:pt idx="138">
                  <c:v>34.3</c:v>
                </c:pt>
                <c:pt idx="139">
                  <c:v>34.75</c:v>
                </c:pt>
                <c:pt idx="140">
                  <c:v>35.150000000000006</c:v>
                </c:pt>
                <c:pt idx="141">
                  <c:v>35.150000000000006</c:v>
                </c:pt>
                <c:pt idx="142">
                  <c:v>34.85</c:v>
                </c:pt>
                <c:pt idx="143">
                  <c:v>35.85</c:v>
                </c:pt>
                <c:pt idx="144">
                  <c:v>37.650000000000006</c:v>
                </c:pt>
                <c:pt idx="145">
                  <c:v>38.25</c:v>
                </c:pt>
                <c:pt idx="146">
                  <c:v>38.75</c:v>
                </c:pt>
                <c:pt idx="147">
                  <c:v>40.400000000000006</c:v>
                </c:pt>
                <c:pt idx="148">
                  <c:v>41.150000000000006</c:v>
                </c:pt>
                <c:pt idx="149">
                  <c:v>40.95</c:v>
                </c:pt>
                <c:pt idx="150">
                  <c:v>39.900000000000006</c:v>
                </c:pt>
                <c:pt idx="151">
                  <c:v>38.400000000000006</c:v>
                </c:pt>
                <c:pt idx="152">
                  <c:v>37.5</c:v>
                </c:pt>
                <c:pt idx="153">
                  <c:v>37.2</c:v>
                </c:pt>
                <c:pt idx="154">
                  <c:v>38.2</c:v>
                </c:pt>
                <c:pt idx="155">
                  <c:v>39.75</c:v>
                </c:pt>
                <c:pt idx="156">
                  <c:v>40.150000000000006</c:v>
                </c:pt>
                <c:pt idx="157">
                  <c:v>40.1</c:v>
                </c:pt>
                <c:pt idx="158">
                  <c:v>40.7</c:v>
                </c:pt>
                <c:pt idx="159">
                  <c:v>41.25</c:v>
                </c:pt>
                <c:pt idx="160">
                  <c:v>41.400000000000006</c:v>
                </c:pt>
                <c:pt idx="161">
                  <c:v>42.1</c:v>
                </c:pt>
                <c:pt idx="162">
                  <c:v>43.85</c:v>
                </c:pt>
                <c:pt idx="163">
                  <c:v>45.85</c:v>
                </c:pt>
                <c:pt idx="164">
                  <c:v>46.85</c:v>
                </c:pt>
                <c:pt idx="165">
                  <c:v>47.6</c:v>
                </c:pt>
                <c:pt idx="166">
                  <c:v>49.1</c:v>
                </c:pt>
                <c:pt idx="167">
                  <c:v>51.6</c:v>
                </c:pt>
                <c:pt idx="168">
                  <c:v>54.85</c:v>
                </c:pt>
                <c:pt idx="169">
                  <c:v>57</c:v>
                </c:pt>
                <c:pt idx="170">
                  <c:v>57.25</c:v>
                </c:pt>
                <c:pt idx="171">
                  <c:v>56.35</c:v>
                </c:pt>
                <c:pt idx="172">
                  <c:v>54.35</c:v>
                </c:pt>
                <c:pt idx="173">
                  <c:v>50.8</c:v>
                </c:pt>
                <c:pt idx="174">
                  <c:v>47.6</c:v>
                </c:pt>
                <c:pt idx="175">
                  <c:v>45.650000000000006</c:v>
                </c:pt>
                <c:pt idx="176">
                  <c:v>44.150000000000006</c:v>
                </c:pt>
                <c:pt idx="177">
                  <c:v>44.2</c:v>
                </c:pt>
                <c:pt idx="178">
                  <c:v>44.35</c:v>
                </c:pt>
                <c:pt idx="179">
                  <c:v>44.6</c:v>
                </c:pt>
                <c:pt idx="180">
                  <c:v>44.75</c:v>
                </c:pt>
                <c:pt idx="181">
                  <c:v>45.7</c:v>
                </c:pt>
                <c:pt idx="182">
                  <c:v>47.150000000000006</c:v>
                </c:pt>
                <c:pt idx="183">
                  <c:v>46</c:v>
                </c:pt>
                <c:pt idx="184">
                  <c:v>44.05</c:v>
                </c:pt>
                <c:pt idx="185">
                  <c:v>42.65</c:v>
                </c:pt>
                <c:pt idx="186">
                  <c:v>40.85</c:v>
                </c:pt>
                <c:pt idx="187">
                  <c:v>38.900000000000006</c:v>
                </c:pt>
                <c:pt idx="188">
                  <c:v>37.650000000000006</c:v>
                </c:pt>
                <c:pt idx="189">
                  <c:v>36.900000000000006</c:v>
                </c:pt>
                <c:pt idx="190">
                  <c:v>35.7</c:v>
                </c:pt>
                <c:pt idx="191">
                  <c:v>33.5</c:v>
                </c:pt>
                <c:pt idx="192">
                  <c:v>30.55</c:v>
                </c:pt>
                <c:pt idx="193">
                  <c:v>29.4</c:v>
                </c:pt>
                <c:pt idx="194">
                  <c:v>30.35</c:v>
                </c:pt>
                <c:pt idx="195">
                  <c:v>32.05</c:v>
                </c:pt>
                <c:pt idx="196">
                  <c:v>34.05</c:v>
                </c:pt>
                <c:pt idx="197">
                  <c:v>36.5</c:v>
                </c:pt>
                <c:pt idx="198">
                  <c:v>38.7</c:v>
                </c:pt>
                <c:pt idx="199">
                  <c:v>40.2</c:v>
                </c:pt>
                <c:pt idx="200">
                  <c:v>40.900000000000006</c:v>
                </c:pt>
                <c:pt idx="201">
                  <c:v>41.6</c:v>
                </c:pt>
                <c:pt idx="202">
                  <c:v>41.900000000000006</c:v>
                </c:pt>
                <c:pt idx="203">
                  <c:v>41.650000000000006</c:v>
                </c:pt>
                <c:pt idx="204">
                  <c:v>41.6</c:v>
                </c:pt>
                <c:pt idx="205">
                  <c:v>41.85</c:v>
                </c:pt>
                <c:pt idx="206">
                  <c:v>41.650000000000006</c:v>
                </c:pt>
                <c:pt idx="207">
                  <c:v>40.95</c:v>
                </c:pt>
                <c:pt idx="208">
                  <c:v>40.5</c:v>
                </c:pt>
                <c:pt idx="209">
                  <c:v>40.7</c:v>
                </c:pt>
                <c:pt idx="210">
                  <c:v>41.1</c:v>
                </c:pt>
                <c:pt idx="211">
                  <c:v>41.150000000000006</c:v>
                </c:pt>
                <c:pt idx="212">
                  <c:v>41.75</c:v>
                </c:pt>
                <c:pt idx="213">
                  <c:v>42.45</c:v>
                </c:pt>
                <c:pt idx="214">
                  <c:v>42.650000000000006</c:v>
                </c:pt>
                <c:pt idx="215">
                  <c:v>42.650000000000006</c:v>
                </c:pt>
                <c:pt idx="216">
                  <c:v>42.35</c:v>
                </c:pt>
                <c:pt idx="217">
                  <c:v>42.6</c:v>
                </c:pt>
                <c:pt idx="218">
                  <c:v>42.95</c:v>
                </c:pt>
                <c:pt idx="219">
                  <c:v>41</c:v>
                </c:pt>
                <c:pt idx="220">
                  <c:v>43.900000000000006</c:v>
                </c:pt>
                <c:pt idx="221">
                  <c:v>45.6</c:v>
                </c:pt>
                <c:pt idx="222">
                  <c:v>42.85</c:v>
                </c:pt>
                <c:pt idx="223">
                  <c:v>42.650000000000006</c:v>
                </c:pt>
                <c:pt idx="224">
                  <c:v>41.900000000000006</c:v>
                </c:pt>
                <c:pt idx="225">
                  <c:v>42.650000000000006</c:v>
                </c:pt>
                <c:pt idx="226">
                  <c:v>43.900000000000006</c:v>
                </c:pt>
                <c:pt idx="227">
                  <c:v>44.1</c:v>
                </c:pt>
                <c:pt idx="228">
                  <c:v>43.85</c:v>
                </c:pt>
                <c:pt idx="229">
                  <c:v>44.150000000000006</c:v>
                </c:pt>
                <c:pt idx="230">
                  <c:v>45</c:v>
                </c:pt>
                <c:pt idx="231">
                  <c:v>44.95</c:v>
                </c:pt>
                <c:pt idx="232">
                  <c:v>44.35</c:v>
                </c:pt>
                <c:pt idx="233">
                  <c:v>44.2</c:v>
                </c:pt>
                <c:pt idx="234">
                  <c:v>44.099999999999994</c:v>
                </c:pt>
                <c:pt idx="235">
                  <c:v>43.25</c:v>
                </c:pt>
                <c:pt idx="236">
                  <c:v>43</c:v>
                </c:pt>
                <c:pt idx="237">
                  <c:v>42.75</c:v>
                </c:pt>
                <c:pt idx="238">
                  <c:v>42.1</c:v>
                </c:pt>
                <c:pt idx="239">
                  <c:v>43.2</c:v>
                </c:pt>
                <c:pt idx="240">
                  <c:v>44.45</c:v>
                </c:pt>
                <c:pt idx="241">
                  <c:v>44.95</c:v>
                </c:pt>
                <c:pt idx="242">
                  <c:v>45.45</c:v>
                </c:pt>
                <c:pt idx="243">
                  <c:v>45.35</c:v>
                </c:pt>
                <c:pt idx="244">
                  <c:v>44.85</c:v>
                </c:pt>
                <c:pt idx="245">
                  <c:v>46.35</c:v>
                </c:pt>
                <c:pt idx="246">
                  <c:v>48.400000000000006</c:v>
                </c:pt>
                <c:pt idx="247">
                  <c:v>48.5</c:v>
                </c:pt>
                <c:pt idx="248">
                  <c:v>47.5</c:v>
                </c:pt>
                <c:pt idx="249">
                  <c:v>45.150000000000006</c:v>
                </c:pt>
                <c:pt idx="250">
                  <c:v>44.25</c:v>
                </c:pt>
                <c:pt idx="251">
                  <c:v>44.3</c:v>
                </c:pt>
                <c:pt idx="252">
                  <c:v>44.3</c:v>
                </c:pt>
                <c:pt idx="253">
                  <c:v>44.8</c:v>
                </c:pt>
                <c:pt idx="254">
                  <c:v>44.55</c:v>
                </c:pt>
                <c:pt idx="255">
                  <c:v>44.2</c:v>
                </c:pt>
                <c:pt idx="256">
                  <c:v>44.1</c:v>
                </c:pt>
                <c:pt idx="257">
                  <c:v>43.150000000000006</c:v>
                </c:pt>
                <c:pt idx="258">
                  <c:v>42.35</c:v>
                </c:pt>
                <c:pt idx="259">
                  <c:v>43.35</c:v>
                </c:pt>
                <c:pt idx="260">
                  <c:v>42.5</c:v>
                </c:pt>
                <c:pt idx="261">
                  <c:v>40.099999999999994</c:v>
                </c:pt>
                <c:pt idx="262">
                  <c:v>41.25</c:v>
                </c:pt>
                <c:pt idx="263">
                  <c:v>43</c:v>
                </c:pt>
                <c:pt idx="264">
                  <c:v>41.599999999999994</c:v>
                </c:pt>
                <c:pt idx="265">
                  <c:v>41.05</c:v>
                </c:pt>
                <c:pt idx="266">
                  <c:v>41.8</c:v>
                </c:pt>
                <c:pt idx="267">
                  <c:v>41.8</c:v>
                </c:pt>
                <c:pt idx="268">
                  <c:v>42.95</c:v>
                </c:pt>
                <c:pt idx="269">
                  <c:v>45.7</c:v>
                </c:pt>
                <c:pt idx="270">
                  <c:v>47.7</c:v>
                </c:pt>
                <c:pt idx="271">
                  <c:v>48.150000000000006</c:v>
                </c:pt>
                <c:pt idx="272">
                  <c:v>46.1</c:v>
                </c:pt>
                <c:pt idx="273">
                  <c:v>42.6</c:v>
                </c:pt>
                <c:pt idx="274">
                  <c:v>42.2</c:v>
                </c:pt>
                <c:pt idx="275">
                  <c:v>42.75</c:v>
                </c:pt>
                <c:pt idx="276">
                  <c:v>43.150000000000006</c:v>
                </c:pt>
                <c:pt idx="277">
                  <c:v>44.150000000000006</c:v>
                </c:pt>
                <c:pt idx="278">
                  <c:v>44.45</c:v>
                </c:pt>
                <c:pt idx="279">
                  <c:v>44.5</c:v>
                </c:pt>
                <c:pt idx="280">
                  <c:v>43.849999999999994</c:v>
                </c:pt>
                <c:pt idx="281">
                  <c:v>43.3</c:v>
                </c:pt>
                <c:pt idx="282">
                  <c:v>43.400000000000006</c:v>
                </c:pt>
                <c:pt idx="283">
                  <c:v>43.650000000000006</c:v>
                </c:pt>
                <c:pt idx="284">
                  <c:v>43.900000000000006</c:v>
                </c:pt>
                <c:pt idx="285">
                  <c:v>44.150000000000006</c:v>
                </c:pt>
                <c:pt idx="286">
                  <c:v>44.05</c:v>
                </c:pt>
                <c:pt idx="287">
                  <c:v>43.8</c:v>
                </c:pt>
                <c:pt idx="288">
                  <c:v>43.8</c:v>
                </c:pt>
                <c:pt idx="289">
                  <c:v>43.75</c:v>
                </c:pt>
                <c:pt idx="290">
                  <c:v>43.650000000000006</c:v>
                </c:pt>
                <c:pt idx="291">
                  <c:v>43.6</c:v>
                </c:pt>
                <c:pt idx="292">
                  <c:v>43.8</c:v>
                </c:pt>
                <c:pt idx="293">
                  <c:v>44.25</c:v>
                </c:pt>
                <c:pt idx="294">
                  <c:v>44.25</c:v>
                </c:pt>
                <c:pt idx="295">
                  <c:v>44.1</c:v>
                </c:pt>
                <c:pt idx="296">
                  <c:v>44.6</c:v>
                </c:pt>
                <c:pt idx="297">
                  <c:v>45.6</c:v>
                </c:pt>
                <c:pt idx="298">
                  <c:v>46.2</c:v>
                </c:pt>
                <c:pt idx="299">
                  <c:v>45.95</c:v>
                </c:pt>
                <c:pt idx="300">
                  <c:v>45.85</c:v>
                </c:pt>
                <c:pt idx="301">
                  <c:v>45.900000000000006</c:v>
                </c:pt>
                <c:pt idx="302">
                  <c:v>45.55</c:v>
                </c:pt>
                <c:pt idx="303">
                  <c:v>45.7</c:v>
                </c:pt>
                <c:pt idx="304">
                  <c:v>46.1</c:v>
                </c:pt>
                <c:pt idx="305">
                  <c:v>44.5</c:v>
                </c:pt>
                <c:pt idx="306">
                  <c:v>42.849999999999994</c:v>
                </c:pt>
                <c:pt idx="307">
                  <c:v>43</c:v>
                </c:pt>
                <c:pt idx="308">
                  <c:v>43</c:v>
                </c:pt>
                <c:pt idx="309">
                  <c:v>42.55</c:v>
                </c:pt>
                <c:pt idx="310">
                  <c:v>43</c:v>
                </c:pt>
                <c:pt idx="311">
                  <c:v>43.7</c:v>
                </c:pt>
                <c:pt idx="312">
                  <c:v>43.400000000000006</c:v>
                </c:pt>
                <c:pt idx="313">
                  <c:v>42.650000000000006</c:v>
                </c:pt>
                <c:pt idx="314">
                  <c:v>41.55</c:v>
                </c:pt>
                <c:pt idx="315">
                  <c:v>40.15</c:v>
                </c:pt>
                <c:pt idx="316">
                  <c:v>39.05</c:v>
                </c:pt>
                <c:pt idx="317">
                  <c:v>38.349999999999994</c:v>
                </c:pt>
                <c:pt idx="318">
                  <c:v>38.65</c:v>
                </c:pt>
                <c:pt idx="319">
                  <c:v>39.4</c:v>
                </c:pt>
                <c:pt idx="320">
                  <c:v>39.9</c:v>
                </c:pt>
                <c:pt idx="321">
                  <c:v>41</c:v>
                </c:pt>
                <c:pt idx="322">
                  <c:v>40.75</c:v>
                </c:pt>
                <c:pt idx="323">
                  <c:v>39.75</c:v>
                </c:pt>
                <c:pt idx="324">
                  <c:v>40.45</c:v>
                </c:pt>
                <c:pt idx="325">
                  <c:v>41.599999999999994</c:v>
                </c:pt>
                <c:pt idx="326">
                  <c:v>42.099999999999994</c:v>
                </c:pt>
                <c:pt idx="327">
                  <c:v>41</c:v>
                </c:pt>
                <c:pt idx="328">
                  <c:v>39.8</c:v>
                </c:pt>
                <c:pt idx="329">
                  <c:v>40.2</c:v>
                </c:pt>
                <c:pt idx="330">
                  <c:v>40</c:v>
                </c:pt>
                <c:pt idx="331">
                  <c:v>38.85</c:v>
                </c:pt>
                <c:pt idx="332">
                  <c:v>39.55</c:v>
                </c:pt>
                <c:pt idx="333">
                  <c:v>40.9</c:v>
                </c:pt>
                <c:pt idx="334">
                  <c:v>39.9</c:v>
                </c:pt>
                <c:pt idx="335">
                  <c:v>39.849999999999994</c:v>
                </c:pt>
                <c:pt idx="336">
                  <c:v>44.7</c:v>
                </c:pt>
                <c:pt idx="337">
                  <c:v>51.1</c:v>
                </c:pt>
                <c:pt idx="338">
                  <c:v>54.85</c:v>
                </c:pt>
                <c:pt idx="339">
                  <c:v>55.900000000000006</c:v>
                </c:pt>
                <c:pt idx="340">
                  <c:v>54.2</c:v>
                </c:pt>
                <c:pt idx="341">
                  <c:v>51.900000000000006</c:v>
                </c:pt>
                <c:pt idx="342">
                  <c:v>51.1</c:v>
                </c:pt>
                <c:pt idx="343">
                  <c:v>48.85</c:v>
                </c:pt>
                <c:pt idx="344">
                  <c:v>45.8</c:v>
                </c:pt>
                <c:pt idx="345">
                  <c:v>44.1</c:v>
                </c:pt>
                <c:pt idx="346">
                  <c:v>42.900000000000006</c:v>
                </c:pt>
                <c:pt idx="347">
                  <c:v>42.35</c:v>
                </c:pt>
                <c:pt idx="348">
                  <c:v>42.3</c:v>
                </c:pt>
                <c:pt idx="349">
                  <c:v>41.45</c:v>
                </c:pt>
                <c:pt idx="350">
                  <c:v>40.349999999999994</c:v>
                </c:pt>
                <c:pt idx="351">
                  <c:v>40.099999999999994</c:v>
                </c:pt>
                <c:pt idx="352">
                  <c:v>39.5</c:v>
                </c:pt>
                <c:pt idx="353">
                  <c:v>37.95</c:v>
                </c:pt>
                <c:pt idx="354">
                  <c:v>37.05</c:v>
                </c:pt>
                <c:pt idx="355">
                  <c:v>36.5</c:v>
                </c:pt>
                <c:pt idx="356">
                  <c:v>35.7</c:v>
                </c:pt>
                <c:pt idx="357">
                  <c:v>35.7</c:v>
                </c:pt>
                <c:pt idx="358">
                  <c:v>35.95</c:v>
                </c:pt>
                <c:pt idx="359">
                  <c:v>35.8</c:v>
                </c:pt>
                <c:pt idx="360">
                  <c:v>35.8</c:v>
                </c:pt>
                <c:pt idx="361">
                  <c:v>36.5</c:v>
                </c:pt>
                <c:pt idx="362">
                  <c:v>36.75</c:v>
                </c:pt>
                <c:pt idx="363">
                  <c:v>35.150000000000006</c:v>
                </c:pt>
                <c:pt idx="364">
                  <c:v>33.3</c:v>
                </c:pt>
                <c:pt idx="365">
                  <c:v>34.05</c:v>
                </c:pt>
                <c:pt idx="366">
                  <c:v>35.85</c:v>
                </c:pt>
                <c:pt idx="367">
                  <c:v>35.8</c:v>
                </c:pt>
                <c:pt idx="368">
                  <c:v>35.05</c:v>
                </c:pt>
                <c:pt idx="369">
                  <c:v>35.25</c:v>
                </c:pt>
                <c:pt idx="370">
                  <c:v>36.25</c:v>
                </c:pt>
                <c:pt idx="371">
                  <c:v>36.650000000000006</c:v>
                </c:pt>
                <c:pt idx="372">
                  <c:v>35.8</c:v>
                </c:pt>
                <c:pt idx="373">
                  <c:v>35.65</c:v>
                </c:pt>
                <c:pt idx="374">
                  <c:v>36.45</c:v>
                </c:pt>
                <c:pt idx="375">
                  <c:v>36.8</c:v>
                </c:pt>
                <c:pt idx="376">
                  <c:v>36.75</c:v>
                </c:pt>
                <c:pt idx="377">
                  <c:v>36.65</c:v>
                </c:pt>
                <c:pt idx="378">
                  <c:v>37.099999999999994</c:v>
                </c:pt>
                <c:pt idx="379">
                  <c:v>37.8</c:v>
                </c:pt>
                <c:pt idx="380">
                  <c:v>37.599999999999994</c:v>
                </c:pt>
                <c:pt idx="381">
                  <c:v>36.65</c:v>
                </c:pt>
                <c:pt idx="382">
                  <c:v>35</c:v>
                </c:pt>
                <c:pt idx="383">
                  <c:v>32.650000000000006</c:v>
                </c:pt>
                <c:pt idx="384">
                  <c:v>32.45</c:v>
                </c:pt>
                <c:pt idx="385">
                  <c:v>33.2</c:v>
                </c:pt>
                <c:pt idx="386">
                  <c:v>33.5</c:v>
                </c:pt>
                <c:pt idx="387">
                  <c:v>34.25</c:v>
                </c:pt>
                <c:pt idx="388">
                  <c:v>34.45</c:v>
                </c:pt>
                <c:pt idx="389">
                  <c:v>36</c:v>
                </c:pt>
                <c:pt idx="390">
                  <c:v>37.95</c:v>
                </c:pt>
                <c:pt idx="391">
                  <c:v>37.6</c:v>
                </c:pt>
                <c:pt idx="392">
                  <c:v>35.85</c:v>
                </c:pt>
                <c:pt idx="393">
                  <c:v>34.400000000000006</c:v>
                </c:pt>
                <c:pt idx="394">
                  <c:v>35.25</c:v>
                </c:pt>
                <c:pt idx="395">
                  <c:v>36.15</c:v>
                </c:pt>
                <c:pt idx="396">
                  <c:v>35.85</c:v>
                </c:pt>
                <c:pt idx="397">
                  <c:v>35.650000000000006</c:v>
                </c:pt>
                <c:pt idx="398">
                  <c:v>34.85</c:v>
                </c:pt>
                <c:pt idx="399">
                  <c:v>34.05</c:v>
                </c:pt>
                <c:pt idx="400">
                  <c:v>33.65</c:v>
                </c:pt>
                <c:pt idx="401">
                  <c:v>34.2</c:v>
                </c:pt>
                <c:pt idx="402">
                  <c:v>35.1</c:v>
                </c:pt>
                <c:pt idx="403">
                  <c:v>35.6</c:v>
                </c:pt>
                <c:pt idx="404">
                  <c:v>37.25</c:v>
                </c:pt>
                <c:pt idx="405">
                  <c:v>38.599999999999994</c:v>
                </c:pt>
                <c:pt idx="406">
                  <c:v>38.75</c:v>
                </c:pt>
                <c:pt idx="407">
                  <c:v>38.5</c:v>
                </c:pt>
                <c:pt idx="408">
                  <c:v>36.75</c:v>
                </c:pt>
                <c:pt idx="409">
                  <c:v>35.2</c:v>
                </c:pt>
                <c:pt idx="410">
                  <c:v>34.650000000000006</c:v>
                </c:pt>
                <c:pt idx="411">
                  <c:v>33.95</c:v>
                </c:pt>
                <c:pt idx="412">
                  <c:v>33.599999999999994</c:v>
                </c:pt>
                <c:pt idx="413">
                  <c:v>33.349999999999994</c:v>
                </c:pt>
                <c:pt idx="414">
                  <c:v>32</c:v>
                </c:pt>
                <c:pt idx="415">
                  <c:v>31.200000000000003</c:v>
                </c:pt>
                <c:pt idx="416">
                  <c:v>31.05</c:v>
                </c:pt>
                <c:pt idx="417">
                  <c:v>29.799999999999997</c:v>
                </c:pt>
                <c:pt idx="418">
                  <c:v>30.049999999999997</c:v>
                </c:pt>
                <c:pt idx="419">
                  <c:v>31.75</c:v>
                </c:pt>
                <c:pt idx="420">
                  <c:v>31.75</c:v>
                </c:pt>
                <c:pt idx="421">
                  <c:v>30.65</c:v>
                </c:pt>
                <c:pt idx="422">
                  <c:v>30.65</c:v>
                </c:pt>
                <c:pt idx="423">
                  <c:v>30.7</c:v>
                </c:pt>
                <c:pt idx="424">
                  <c:v>30.05</c:v>
                </c:pt>
                <c:pt idx="425">
                  <c:v>32.150000000000006</c:v>
                </c:pt>
                <c:pt idx="426">
                  <c:v>33.400000000000006</c:v>
                </c:pt>
                <c:pt idx="427">
                  <c:v>31.450000000000003</c:v>
                </c:pt>
                <c:pt idx="428">
                  <c:v>30.85</c:v>
                </c:pt>
                <c:pt idx="429">
                  <c:v>31.5</c:v>
                </c:pt>
                <c:pt idx="430">
                  <c:v>32.15</c:v>
                </c:pt>
                <c:pt idx="431">
                  <c:v>32.65</c:v>
                </c:pt>
                <c:pt idx="432">
                  <c:v>33.7</c:v>
                </c:pt>
                <c:pt idx="433">
                  <c:v>34.75</c:v>
                </c:pt>
                <c:pt idx="434">
                  <c:v>34.6</c:v>
                </c:pt>
                <c:pt idx="435">
                  <c:v>34.85</c:v>
                </c:pt>
                <c:pt idx="436">
                  <c:v>34.45</c:v>
                </c:pt>
                <c:pt idx="437">
                  <c:v>32.95</c:v>
                </c:pt>
                <c:pt idx="438">
                  <c:v>33.2</c:v>
                </c:pt>
                <c:pt idx="439">
                  <c:v>34.3</c:v>
                </c:pt>
                <c:pt idx="440">
                  <c:v>34.599999999999994</c:v>
                </c:pt>
                <c:pt idx="441">
                  <c:v>35.15</c:v>
                </c:pt>
                <c:pt idx="442">
                  <c:v>35.7</c:v>
                </c:pt>
                <c:pt idx="443">
                  <c:v>36.05</c:v>
                </c:pt>
                <c:pt idx="444">
                  <c:v>34.650000000000006</c:v>
                </c:pt>
                <c:pt idx="445">
                  <c:v>33.75</c:v>
                </c:pt>
                <c:pt idx="446">
                  <c:v>35.849999999999994</c:v>
                </c:pt>
                <c:pt idx="447">
                  <c:v>36.849999999999994</c:v>
                </c:pt>
                <c:pt idx="448">
                  <c:v>36.55</c:v>
                </c:pt>
                <c:pt idx="449">
                  <c:v>37.25</c:v>
                </c:pt>
                <c:pt idx="450">
                  <c:v>35.9</c:v>
                </c:pt>
                <c:pt idx="451">
                  <c:v>34.05</c:v>
                </c:pt>
                <c:pt idx="452">
                  <c:v>35.6</c:v>
                </c:pt>
                <c:pt idx="453">
                  <c:v>35.8</c:v>
                </c:pt>
                <c:pt idx="454">
                  <c:v>34.3</c:v>
                </c:pt>
                <c:pt idx="455">
                  <c:v>33.75</c:v>
                </c:pt>
                <c:pt idx="456">
                  <c:v>33.9</c:v>
                </c:pt>
                <c:pt idx="457">
                  <c:v>34.05</c:v>
                </c:pt>
                <c:pt idx="458">
                  <c:v>34.1</c:v>
                </c:pt>
                <c:pt idx="459">
                  <c:v>35.05</c:v>
                </c:pt>
                <c:pt idx="460">
                  <c:v>35.85</c:v>
                </c:pt>
                <c:pt idx="461">
                  <c:v>36.25</c:v>
                </c:pt>
                <c:pt idx="462">
                  <c:v>36.9</c:v>
                </c:pt>
                <c:pt idx="463">
                  <c:v>36.3</c:v>
                </c:pt>
                <c:pt idx="464">
                  <c:v>35.150000000000006</c:v>
                </c:pt>
                <c:pt idx="465">
                  <c:v>35.150000000000006</c:v>
                </c:pt>
                <c:pt idx="466">
                  <c:v>34.05</c:v>
                </c:pt>
                <c:pt idx="467">
                  <c:v>33.5</c:v>
                </c:pt>
                <c:pt idx="468">
                  <c:v>35.5</c:v>
                </c:pt>
                <c:pt idx="469">
                  <c:v>36.9</c:v>
                </c:pt>
                <c:pt idx="470">
                  <c:v>36.75</c:v>
                </c:pt>
                <c:pt idx="471">
                  <c:v>35.1</c:v>
                </c:pt>
                <c:pt idx="472">
                  <c:v>34.2</c:v>
                </c:pt>
                <c:pt idx="473">
                  <c:v>34.9</c:v>
                </c:pt>
                <c:pt idx="474">
                  <c:v>34.8</c:v>
                </c:pt>
                <c:pt idx="475">
                  <c:v>35.1</c:v>
                </c:pt>
                <c:pt idx="476">
                  <c:v>35.85</c:v>
                </c:pt>
                <c:pt idx="477">
                  <c:v>35.45</c:v>
                </c:pt>
                <c:pt idx="478">
                  <c:v>34.7</c:v>
                </c:pt>
                <c:pt idx="479">
                  <c:v>34.1</c:v>
                </c:pt>
                <c:pt idx="480">
                  <c:v>33.95</c:v>
                </c:pt>
                <c:pt idx="481">
                  <c:v>33.95</c:v>
                </c:pt>
                <c:pt idx="482">
                  <c:v>33.5</c:v>
                </c:pt>
                <c:pt idx="483">
                  <c:v>33.65</c:v>
                </c:pt>
                <c:pt idx="484">
                  <c:v>34.349999999999994</c:v>
                </c:pt>
                <c:pt idx="485">
                  <c:v>34.45</c:v>
                </c:pt>
                <c:pt idx="486">
                  <c:v>34.5</c:v>
                </c:pt>
                <c:pt idx="487">
                  <c:v>34.8</c:v>
                </c:pt>
                <c:pt idx="488">
                  <c:v>34.5</c:v>
                </c:pt>
                <c:pt idx="489">
                  <c:v>34.05</c:v>
                </c:pt>
                <c:pt idx="490">
                  <c:v>34.45</c:v>
                </c:pt>
                <c:pt idx="491">
                  <c:v>34.7</c:v>
                </c:pt>
                <c:pt idx="492">
                  <c:v>33.9</c:v>
                </c:pt>
                <c:pt idx="493">
                  <c:v>35.2</c:v>
                </c:pt>
                <c:pt idx="494">
                  <c:v>36.95</c:v>
                </c:pt>
                <c:pt idx="495">
                  <c:v>35.1</c:v>
                </c:pt>
                <c:pt idx="496">
                  <c:v>33.2</c:v>
                </c:pt>
                <c:pt idx="497">
                  <c:v>33.400000000000006</c:v>
                </c:pt>
                <c:pt idx="498">
                  <c:v>33.25</c:v>
                </c:pt>
                <c:pt idx="499">
                  <c:v>33.25</c:v>
                </c:pt>
                <c:pt idx="500">
                  <c:v>33.6</c:v>
                </c:pt>
                <c:pt idx="501">
                  <c:v>33.2</c:v>
                </c:pt>
                <c:pt idx="502">
                  <c:v>32.849999999999994</c:v>
                </c:pt>
                <c:pt idx="503">
                  <c:v>32.75</c:v>
                </c:pt>
                <c:pt idx="504">
                  <c:v>32.85</c:v>
                </c:pt>
                <c:pt idx="505">
                  <c:v>33.5</c:v>
                </c:pt>
                <c:pt idx="506">
                  <c:v>33.75</c:v>
                </c:pt>
                <c:pt idx="507">
                  <c:v>33.75</c:v>
                </c:pt>
                <c:pt idx="508">
                  <c:v>33.9</c:v>
                </c:pt>
                <c:pt idx="509">
                  <c:v>34.15</c:v>
                </c:pt>
                <c:pt idx="510">
                  <c:v>33.9</c:v>
                </c:pt>
                <c:pt idx="511">
                  <c:v>33.9</c:v>
                </c:pt>
                <c:pt idx="512">
                  <c:v>34.75</c:v>
                </c:pt>
                <c:pt idx="513">
                  <c:v>34.75</c:v>
                </c:pt>
                <c:pt idx="514">
                  <c:v>34.349999999999994</c:v>
                </c:pt>
                <c:pt idx="515">
                  <c:v>34.45</c:v>
                </c:pt>
                <c:pt idx="516">
                  <c:v>35.5</c:v>
                </c:pt>
                <c:pt idx="517">
                  <c:v>34.95</c:v>
                </c:pt>
                <c:pt idx="518">
                  <c:v>32.15</c:v>
                </c:pt>
                <c:pt idx="519">
                  <c:v>30.8</c:v>
                </c:pt>
                <c:pt idx="520">
                  <c:v>31.85</c:v>
                </c:pt>
                <c:pt idx="521">
                  <c:v>32.95</c:v>
                </c:pt>
                <c:pt idx="522">
                  <c:v>33.2</c:v>
                </c:pt>
                <c:pt idx="523">
                  <c:v>32.65</c:v>
                </c:pt>
                <c:pt idx="524">
                  <c:v>32.2</c:v>
                </c:pt>
                <c:pt idx="525">
                  <c:v>32.2</c:v>
                </c:pt>
                <c:pt idx="526">
                  <c:v>31.549999999999997</c:v>
                </c:pt>
                <c:pt idx="527">
                  <c:v>31.85</c:v>
                </c:pt>
                <c:pt idx="528">
                  <c:v>32.55</c:v>
                </c:pt>
                <c:pt idx="529">
                  <c:v>32.7</c:v>
                </c:pt>
                <c:pt idx="530">
                  <c:v>33.4</c:v>
                </c:pt>
                <c:pt idx="531">
                  <c:v>33.7</c:v>
                </c:pt>
                <c:pt idx="532">
                  <c:v>32.95</c:v>
                </c:pt>
                <c:pt idx="533">
                  <c:v>31.75</c:v>
                </c:pt>
                <c:pt idx="534">
                  <c:v>32.5</c:v>
                </c:pt>
                <c:pt idx="535">
                  <c:v>33.8</c:v>
                </c:pt>
                <c:pt idx="536">
                  <c:v>33.6</c:v>
                </c:pt>
                <c:pt idx="537">
                  <c:v>32.5</c:v>
                </c:pt>
                <c:pt idx="538">
                  <c:v>31.25</c:v>
                </c:pt>
                <c:pt idx="539">
                  <c:v>33.1</c:v>
                </c:pt>
                <c:pt idx="540">
                  <c:v>34.85</c:v>
                </c:pt>
                <c:pt idx="541">
                  <c:v>33.2</c:v>
                </c:pt>
                <c:pt idx="542">
                  <c:v>32.2</c:v>
                </c:pt>
                <c:pt idx="543">
                  <c:v>32.85</c:v>
                </c:pt>
                <c:pt idx="544">
                  <c:v>32.7</c:v>
                </c:pt>
                <c:pt idx="545">
                  <c:v>31.85</c:v>
                </c:pt>
                <c:pt idx="546">
                  <c:v>32</c:v>
                </c:pt>
                <c:pt idx="547">
                  <c:v>33</c:v>
                </c:pt>
                <c:pt idx="548">
                  <c:v>32.95</c:v>
                </c:pt>
                <c:pt idx="549">
                  <c:v>32.1</c:v>
                </c:pt>
                <c:pt idx="550">
                  <c:v>32.05</c:v>
                </c:pt>
                <c:pt idx="551">
                  <c:v>31.65</c:v>
                </c:pt>
                <c:pt idx="552">
                  <c:v>30.9</c:v>
                </c:pt>
                <c:pt idx="553">
                  <c:v>30.65</c:v>
                </c:pt>
                <c:pt idx="554">
                  <c:v>30.65</c:v>
                </c:pt>
                <c:pt idx="555">
                  <c:v>31.099999999999998</c:v>
                </c:pt>
                <c:pt idx="556">
                  <c:v>31.799999999999997</c:v>
                </c:pt>
                <c:pt idx="557">
                  <c:v>31.25</c:v>
                </c:pt>
                <c:pt idx="558">
                  <c:v>30.4</c:v>
                </c:pt>
                <c:pt idx="559">
                  <c:v>32.55</c:v>
                </c:pt>
                <c:pt idx="560">
                  <c:v>33.8</c:v>
                </c:pt>
                <c:pt idx="561">
                  <c:v>32.05</c:v>
                </c:pt>
                <c:pt idx="562">
                  <c:v>32.7</c:v>
                </c:pt>
                <c:pt idx="563">
                  <c:v>35.849999999999994</c:v>
                </c:pt>
                <c:pt idx="564">
                  <c:v>37.7</c:v>
                </c:pt>
                <c:pt idx="565">
                  <c:v>36.05</c:v>
                </c:pt>
                <c:pt idx="566">
                  <c:v>34.15</c:v>
                </c:pt>
                <c:pt idx="567">
                  <c:v>34.55</c:v>
                </c:pt>
                <c:pt idx="568">
                  <c:v>34.95</c:v>
                </c:pt>
                <c:pt idx="569">
                  <c:v>35.8</c:v>
                </c:pt>
                <c:pt idx="570">
                  <c:v>36.55</c:v>
                </c:pt>
                <c:pt idx="571">
                  <c:v>35.3</c:v>
                </c:pt>
                <c:pt idx="572">
                  <c:v>34.05</c:v>
                </c:pt>
                <c:pt idx="573">
                  <c:v>33.95</c:v>
                </c:pt>
                <c:pt idx="574">
                  <c:v>34.55</c:v>
                </c:pt>
                <c:pt idx="575">
                  <c:v>35.349999999999994</c:v>
                </c:pt>
                <c:pt idx="576">
                  <c:v>35.099999999999994</c:v>
                </c:pt>
                <c:pt idx="577">
                  <c:v>34.5</c:v>
                </c:pt>
                <c:pt idx="578">
                  <c:v>32.75</c:v>
                </c:pt>
                <c:pt idx="579">
                  <c:v>31.85</c:v>
                </c:pt>
                <c:pt idx="580">
                  <c:v>33.65</c:v>
                </c:pt>
                <c:pt idx="581">
                  <c:v>34.4</c:v>
                </c:pt>
                <c:pt idx="582">
                  <c:v>33.9</c:v>
                </c:pt>
                <c:pt idx="583">
                  <c:v>33.8</c:v>
                </c:pt>
                <c:pt idx="584">
                  <c:v>34.05</c:v>
                </c:pt>
                <c:pt idx="585">
                  <c:v>33.75</c:v>
                </c:pt>
                <c:pt idx="586">
                  <c:v>33.650000000000006</c:v>
                </c:pt>
                <c:pt idx="587">
                  <c:v>33.900000000000006</c:v>
                </c:pt>
                <c:pt idx="588">
                  <c:v>34.35</c:v>
                </c:pt>
                <c:pt idx="589">
                  <c:v>35.75</c:v>
                </c:pt>
                <c:pt idx="590">
                  <c:v>36.9</c:v>
                </c:pt>
                <c:pt idx="591">
                  <c:v>37.15</c:v>
                </c:pt>
                <c:pt idx="592">
                  <c:v>37.55</c:v>
                </c:pt>
                <c:pt idx="593">
                  <c:v>39.150000000000006</c:v>
                </c:pt>
                <c:pt idx="594">
                  <c:v>41.150000000000006</c:v>
                </c:pt>
                <c:pt idx="595">
                  <c:v>43.05</c:v>
                </c:pt>
                <c:pt idx="596">
                  <c:v>44.15</c:v>
                </c:pt>
                <c:pt idx="597">
                  <c:v>45.5</c:v>
                </c:pt>
                <c:pt idx="598">
                  <c:v>48.5</c:v>
                </c:pt>
                <c:pt idx="599">
                  <c:v>50</c:v>
                </c:pt>
                <c:pt idx="600">
                  <c:v>50.25</c:v>
                </c:pt>
                <c:pt idx="601">
                  <c:v>51.849999999999994</c:v>
                </c:pt>
                <c:pt idx="602">
                  <c:v>53.849999999999994</c:v>
                </c:pt>
                <c:pt idx="603">
                  <c:v>55</c:v>
                </c:pt>
                <c:pt idx="604">
                  <c:v>56.35</c:v>
                </c:pt>
                <c:pt idx="605">
                  <c:v>59.650000000000006</c:v>
                </c:pt>
                <c:pt idx="606">
                  <c:v>62.400000000000006</c:v>
                </c:pt>
                <c:pt idx="607">
                  <c:v>63.25</c:v>
                </c:pt>
                <c:pt idx="608">
                  <c:v>62.400000000000006</c:v>
                </c:pt>
                <c:pt idx="609">
                  <c:v>60.75</c:v>
                </c:pt>
                <c:pt idx="610">
                  <c:v>61.85</c:v>
                </c:pt>
                <c:pt idx="611">
                  <c:v>60.150000000000006</c:v>
                </c:pt>
                <c:pt idx="612">
                  <c:v>54.55</c:v>
                </c:pt>
                <c:pt idx="613">
                  <c:v>50.15</c:v>
                </c:pt>
                <c:pt idx="614">
                  <c:v>47.8</c:v>
                </c:pt>
                <c:pt idx="615">
                  <c:v>47</c:v>
                </c:pt>
                <c:pt idx="616">
                  <c:v>45.25</c:v>
                </c:pt>
                <c:pt idx="617">
                  <c:v>43.650000000000006</c:v>
                </c:pt>
                <c:pt idx="618">
                  <c:v>42.8</c:v>
                </c:pt>
                <c:pt idx="619">
                  <c:v>42.25</c:v>
                </c:pt>
                <c:pt idx="620">
                  <c:v>42.9</c:v>
                </c:pt>
                <c:pt idx="621">
                  <c:v>43.2</c:v>
                </c:pt>
                <c:pt idx="622">
                  <c:v>42.75</c:v>
                </c:pt>
                <c:pt idx="623">
                  <c:v>42.2</c:v>
                </c:pt>
                <c:pt idx="624">
                  <c:v>41.35</c:v>
                </c:pt>
                <c:pt idx="625">
                  <c:v>39.05</c:v>
                </c:pt>
                <c:pt idx="626">
                  <c:v>37.5</c:v>
                </c:pt>
                <c:pt idx="627">
                  <c:v>35.95</c:v>
                </c:pt>
                <c:pt idx="628">
                  <c:v>32.5</c:v>
                </c:pt>
                <c:pt idx="629">
                  <c:v>31.200000000000003</c:v>
                </c:pt>
                <c:pt idx="630">
                  <c:v>34.8</c:v>
                </c:pt>
                <c:pt idx="631">
                  <c:v>39.25</c:v>
                </c:pt>
                <c:pt idx="632">
                  <c:v>39.6</c:v>
                </c:pt>
                <c:pt idx="633">
                  <c:v>38.6</c:v>
                </c:pt>
                <c:pt idx="634">
                  <c:v>39.85</c:v>
                </c:pt>
                <c:pt idx="635">
                  <c:v>41.35</c:v>
                </c:pt>
                <c:pt idx="636">
                  <c:v>42.6</c:v>
                </c:pt>
                <c:pt idx="637">
                  <c:v>44.1</c:v>
                </c:pt>
                <c:pt idx="638">
                  <c:v>45.400000000000006</c:v>
                </c:pt>
                <c:pt idx="639">
                  <c:v>45.900000000000006</c:v>
                </c:pt>
                <c:pt idx="640">
                  <c:v>45.45</c:v>
                </c:pt>
                <c:pt idx="641">
                  <c:v>45.95</c:v>
                </c:pt>
                <c:pt idx="642">
                  <c:v>46.6</c:v>
                </c:pt>
                <c:pt idx="643">
                  <c:v>43.75</c:v>
                </c:pt>
                <c:pt idx="644">
                  <c:v>40.25</c:v>
                </c:pt>
                <c:pt idx="645">
                  <c:v>41.900000000000006</c:v>
                </c:pt>
                <c:pt idx="646">
                  <c:v>42.95</c:v>
                </c:pt>
                <c:pt idx="647">
                  <c:v>42.150000000000006</c:v>
                </c:pt>
                <c:pt idx="648">
                  <c:v>42.7</c:v>
                </c:pt>
                <c:pt idx="649">
                  <c:v>41.7</c:v>
                </c:pt>
                <c:pt idx="650">
                  <c:v>41.75</c:v>
                </c:pt>
                <c:pt idx="651">
                  <c:v>42.849999999999994</c:v>
                </c:pt>
                <c:pt idx="652">
                  <c:v>43.2</c:v>
                </c:pt>
                <c:pt idx="653">
                  <c:v>42.95</c:v>
                </c:pt>
                <c:pt idx="654">
                  <c:v>43.599999999999994</c:v>
                </c:pt>
                <c:pt idx="655">
                  <c:v>45.3</c:v>
                </c:pt>
                <c:pt idx="656">
                  <c:v>46.95</c:v>
                </c:pt>
                <c:pt idx="657">
                  <c:v>48.05</c:v>
                </c:pt>
                <c:pt idx="658">
                  <c:v>48.25</c:v>
                </c:pt>
                <c:pt idx="659">
                  <c:v>47.05</c:v>
                </c:pt>
                <c:pt idx="660">
                  <c:v>45.6</c:v>
                </c:pt>
                <c:pt idx="661">
                  <c:v>44.45</c:v>
                </c:pt>
                <c:pt idx="662">
                  <c:v>43.5</c:v>
                </c:pt>
                <c:pt idx="663">
                  <c:v>43.2</c:v>
                </c:pt>
                <c:pt idx="664">
                  <c:v>42.6</c:v>
                </c:pt>
                <c:pt idx="665">
                  <c:v>41.35</c:v>
                </c:pt>
                <c:pt idx="666">
                  <c:v>42.1</c:v>
                </c:pt>
                <c:pt idx="667">
                  <c:v>43.7</c:v>
                </c:pt>
                <c:pt idx="668">
                  <c:v>43.9</c:v>
                </c:pt>
                <c:pt idx="669">
                  <c:v>44.35</c:v>
                </c:pt>
                <c:pt idx="670">
                  <c:v>45.400000000000006</c:v>
                </c:pt>
                <c:pt idx="671">
                  <c:v>45.85</c:v>
                </c:pt>
                <c:pt idx="672">
                  <c:v>45.900000000000006</c:v>
                </c:pt>
                <c:pt idx="673">
                  <c:v>45.650000000000006</c:v>
                </c:pt>
                <c:pt idx="674">
                  <c:v>45.400000000000006</c:v>
                </c:pt>
                <c:pt idx="675">
                  <c:v>45.35</c:v>
                </c:pt>
                <c:pt idx="676">
                  <c:v>45.55</c:v>
                </c:pt>
                <c:pt idx="677">
                  <c:v>45.85</c:v>
                </c:pt>
                <c:pt idx="678">
                  <c:v>45.6</c:v>
                </c:pt>
                <c:pt idx="679">
                  <c:v>45.6</c:v>
                </c:pt>
                <c:pt idx="680">
                  <c:v>46.1</c:v>
                </c:pt>
                <c:pt idx="681">
                  <c:v>46.6</c:v>
                </c:pt>
                <c:pt idx="682">
                  <c:v>47.1</c:v>
                </c:pt>
                <c:pt idx="683">
                  <c:v>46.85</c:v>
                </c:pt>
                <c:pt idx="684">
                  <c:v>46.85</c:v>
                </c:pt>
                <c:pt idx="685">
                  <c:v>45.35</c:v>
                </c:pt>
                <c:pt idx="686">
                  <c:v>45.85</c:v>
                </c:pt>
                <c:pt idx="687">
                  <c:v>47.85</c:v>
                </c:pt>
                <c:pt idx="688">
                  <c:v>47.35</c:v>
                </c:pt>
                <c:pt idx="689">
                  <c:v>46.35</c:v>
                </c:pt>
                <c:pt idx="690">
                  <c:v>45.900000000000006</c:v>
                </c:pt>
                <c:pt idx="691">
                  <c:v>46.400000000000006</c:v>
                </c:pt>
                <c:pt idx="692">
                  <c:v>47.05</c:v>
                </c:pt>
                <c:pt idx="693">
                  <c:v>47.3</c:v>
                </c:pt>
                <c:pt idx="694">
                  <c:v>47.6</c:v>
                </c:pt>
                <c:pt idx="695">
                  <c:v>47.8</c:v>
                </c:pt>
                <c:pt idx="696">
                  <c:v>47.8</c:v>
                </c:pt>
                <c:pt idx="697">
                  <c:v>48.05</c:v>
                </c:pt>
                <c:pt idx="698">
                  <c:v>48.2</c:v>
                </c:pt>
                <c:pt idx="699">
                  <c:v>47.849999999999994</c:v>
                </c:pt>
                <c:pt idx="700">
                  <c:v>47.95</c:v>
                </c:pt>
                <c:pt idx="701">
                  <c:v>48</c:v>
                </c:pt>
                <c:pt idx="702">
                  <c:v>47.75</c:v>
                </c:pt>
                <c:pt idx="703">
                  <c:v>47.1</c:v>
                </c:pt>
                <c:pt idx="704">
                  <c:v>46.6</c:v>
                </c:pt>
                <c:pt idx="705">
                  <c:v>46.85</c:v>
                </c:pt>
                <c:pt idx="706">
                  <c:v>47.6</c:v>
                </c:pt>
                <c:pt idx="707">
                  <c:v>47.6</c:v>
                </c:pt>
                <c:pt idx="708">
                  <c:v>46.85</c:v>
                </c:pt>
                <c:pt idx="709">
                  <c:v>46.35</c:v>
                </c:pt>
                <c:pt idx="710">
                  <c:v>45.75</c:v>
                </c:pt>
                <c:pt idx="711">
                  <c:v>45.75</c:v>
                </c:pt>
                <c:pt idx="712">
                  <c:v>46.35</c:v>
                </c:pt>
                <c:pt idx="713">
                  <c:v>46.1</c:v>
                </c:pt>
                <c:pt idx="714">
                  <c:v>46.1</c:v>
                </c:pt>
                <c:pt idx="715">
                  <c:v>46.6</c:v>
                </c:pt>
                <c:pt idx="716">
                  <c:v>46.85</c:v>
                </c:pt>
                <c:pt idx="717">
                  <c:v>46.1</c:v>
                </c:pt>
                <c:pt idx="718">
                  <c:v>45.1</c:v>
                </c:pt>
                <c:pt idx="719">
                  <c:v>45.35</c:v>
                </c:pt>
                <c:pt idx="720">
                  <c:v>46.1</c:v>
                </c:pt>
                <c:pt idx="721">
                  <c:v>46.6</c:v>
                </c:pt>
                <c:pt idx="722">
                  <c:v>47.05</c:v>
                </c:pt>
                <c:pt idx="723">
                  <c:v>46.55</c:v>
                </c:pt>
                <c:pt idx="724">
                  <c:v>44.85</c:v>
                </c:pt>
                <c:pt idx="725">
                  <c:v>49.35</c:v>
                </c:pt>
                <c:pt idx="726">
                  <c:v>50.6</c:v>
                </c:pt>
                <c:pt idx="727">
                  <c:v>46.3</c:v>
                </c:pt>
                <c:pt idx="728">
                  <c:v>46.3</c:v>
                </c:pt>
                <c:pt idx="729">
                  <c:v>46.35</c:v>
                </c:pt>
                <c:pt idx="730">
                  <c:v>46.85</c:v>
                </c:pt>
                <c:pt idx="731">
                  <c:v>47.2</c:v>
                </c:pt>
                <c:pt idx="732">
                  <c:v>47.2</c:v>
                </c:pt>
                <c:pt idx="733">
                  <c:v>46.85</c:v>
                </c:pt>
                <c:pt idx="734">
                  <c:v>46.6</c:v>
                </c:pt>
                <c:pt idx="735">
                  <c:v>46.1</c:v>
                </c:pt>
                <c:pt idx="736">
                  <c:v>45.650000000000006</c:v>
                </c:pt>
                <c:pt idx="737">
                  <c:v>46.1</c:v>
                </c:pt>
                <c:pt idx="738">
                  <c:v>46.5</c:v>
                </c:pt>
                <c:pt idx="739">
                  <c:v>46</c:v>
                </c:pt>
                <c:pt idx="740">
                  <c:v>46.05</c:v>
                </c:pt>
                <c:pt idx="741">
                  <c:v>46.85</c:v>
                </c:pt>
                <c:pt idx="742">
                  <c:v>47.3</c:v>
                </c:pt>
                <c:pt idx="743">
                  <c:v>46.8</c:v>
                </c:pt>
                <c:pt idx="744">
                  <c:v>46.25</c:v>
                </c:pt>
                <c:pt idx="745">
                  <c:v>46</c:v>
                </c:pt>
                <c:pt idx="746">
                  <c:v>45.35</c:v>
                </c:pt>
                <c:pt idx="747">
                  <c:v>42.650000000000006</c:v>
                </c:pt>
                <c:pt idx="748">
                  <c:v>40.7</c:v>
                </c:pt>
                <c:pt idx="749">
                  <c:v>43.05</c:v>
                </c:pt>
                <c:pt idx="750">
                  <c:v>45.05</c:v>
                </c:pt>
                <c:pt idx="751">
                  <c:v>45.05</c:v>
                </c:pt>
                <c:pt idx="752">
                  <c:v>46</c:v>
                </c:pt>
                <c:pt idx="753">
                  <c:v>46.6</c:v>
                </c:pt>
                <c:pt idx="754">
                  <c:v>46.35</c:v>
                </c:pt>
                <c:pt idx="755">
                  <c:v>46.25</c:v>
                </c:pt>
                <c:pt idx="756">
                  <c:v>46.55</c:v>
                </c:pt>
                <c:pt idx="757">
                  <c:v>46.900000000000006</c:v>
                </c:pt>
                <c:pt idx="758">
                  <c:v>46.85</c:v>
                </c:pt>
                <c:pt idx="759">
                  <c:v>46.85</c:v>
                </c:pt>
                <c:pt idx="760">
                  <c:v>47.55</c:v>
                </c:pt>
                <c:pt idx="761">
                  <c:v>47.85</c:v>
                </c:pt>
                <c:pt idx="762">
                  <c:v>47.8</c:v>
                </c:pt>
                <c:pt idx="763">
                  <c:v>47.75</c:v>
                </c:pt>
                <c:pt idx="764">
                  <c:v>47.75</c:v>
                </c:pt>
                <c:pt idx="765">
                  <c:v>47.599999999999994</c:v>
                </c:pt>
                <c:pt idx="766">
                  <c:v>47.45</c:v>
                </c:pt>
                <c:pt idx="767">
                  <c:v>47.150000000000006</c:v>
                </c:pt>
                <c:pt idx="768">
                  <c:v>46.150000000000006</c:v>
                </c:pt>
                <c:pt idx="769">
                  <c:v>45.3</c:v>
                </c:pt>
                <c:pt idx="770">
                  <c:v>45.35</c:v>
                </c:pt>
                <c:pt idx="771">
                  <c:v>45.400000000000006</c:v>
                </c:pt>
                <c:pt idx="772">
                  <c:v>44.85</c:v>
                </c:pt>
                <c:pt idx="773">
                  <c:v>44.6</c:v>
                </c:pt>
                <c:pt idx="774">
                  <c:v>44.8</c:v>
                </c:pt>
                <c:pt idx="775">
                  <c:v>44.3</c:v>
                </c:pt>
                <c:pt idx="776">
                  <c:v>44.1</c:v>
                </c:pt>
                <c:pt idx="777">
                  <c:v>44.35</c:v>
                </c:pt>
                <c:pt idx="778">
                  <c:v>43.85</c:v>
                </c:pt>
                <c:pt idx="779">
                  <c:v>43.6</c:v>
                </c:pt>
                <c:pt idx="780">
                  <c:v>43.6</c:v>
                </c:pt>
                <c:pt idx="781">
                  <c:v>43.1</c:v>
                </c:pt>
                <c:pt idx="782">
                  <c:v>43.35</c:v>
                </c:pt>
                <c:pt idx="783">
                  <c:v>43.85</c:v>
                </c:pt>
                <c:pt idx="784">
                  <c:v>43.1</c:v>
                </c:pt>
                <c:pt idx="785">
                  <c:v>42.6</c:v>
                </c:pt>
                <c:pt idx="786">
                  <c:v>42.8</c:v>
                </c:pt>
                <c:pt idx="787">
                  <c:v>42.3</c:v>
                </c:pt>
                <c:pt idx="788">
                  <c:v>41.35</c:v>
                </c:pt>
                <c:pt idx="789">
                  <c:v>41.95</c:v>
                </c:pt>
                <c:pt idx="790">
                  <c:v>43.95</c:v>
                </c:pt>
                <c:pt idx="791">
                  <c:v>46.1</c:v>
                </c:pt>
                <c:pt idx="792">
                  <c:v>49.1</c:v>
                </c:pt>
                <c:pt idx="793">
                  <c:v>50.05</c:v>
                </c:pt>
                <c:pt idx="794">
                  <c:v>46.3</c:v>
                </c:pt>
                <c:pt idx="795">
                  <c:v>41.400000000000006</c:v>
                </c:pt>
                <c:pt idx="796">
                  <c:v>40.400000000000006</c:v>
                </c:pt>
                <c:pt idx="797">
                  <c:v>42.35</c:v>
                </c:pt>
                <c:pt idx="798">
                  <c:v>41.75</c:v>
                </c:pt>
                <c:pt idx="799">
                  <c:v>38.5</c:v>
                </c:pt>
                <c:pt idx="800">
                  <c:v>36.2</c:v>
                </c:pt>
                <c:pt idx="801">
                  <c:v>30.549999999999997</c:v>
                </c:pt>
                <c:pt idx="802">
                  <c:v>29.15</c:v>
                </c:pt>
                <c:pt idx="803">
                  <c:v>33.05</c:v>
                </c:pt>
                <c:pt idx="804">
                  <c:v>33.400000000000006</c:v>
                </c:pt>
                <c:pt idx="805">
                  <c:v>33.45</c:v>
                </c:pt>
                <c:pt idx="806">
                  <c:v>32.65</c:v>
                </c:pt>
                <c:pt idx="807">
                  <c:v>31.9</c:v>
                </c:pt>
                <c:pt idx="808">
                  <c:v>31.950000000000003</c:v>
                </c:pt>
                <c:pt idx="809">
                  <c:v>31.150000000000002</c:v>
                </c:pt>
                <c:pt idx="810">
                  <c:v>31.150000000000002</c:v>
                </c:pt>
                <c:pt idx="811">
                  <c:v>31.950000000000003</c:v>
                </c:pt>
                <c:pt idx="812">
                  <c:v>31.200000000000003</c:v>
                </c:pt>
                <c:pt idx="813">
                  <c:v>29.650000000000002</c:v>
                </c:pt>
                <c:pt idx="814">
                  <c:v>30.6</c:v>
                </c:pt>
                <c:pt idx="815">
                  <c:v>32.6</c:v>
                </c:pt>
                <c:pt idx="816">
                  <c:v>32.35</c:v>
                </c:pt>
                <c:pt idx="817">
                  <c:v>32.4</c:v>
                </c:pt>
                <c:pt idx="818">
                  <c:v>32.2</c:v>
                </c:pt>
                <c:pt idx="819">
                  <c:v>30.950000000000003</c:v>
                </c:pt>
                <c:pt idx="820">
                  <c:v>31.200000000000003</c:v>
                </c:pt>
                <c:pt idx="821">
                  <c:v>31.700000000000003</c:v>
                </c:pt>
                <c:pt idx="822">
                  <c:v>31.65</c:v>
                </c:pt>
                <c:pt idx="823">
                  <c:v>54.45</c:v>
                </c:pt>
                <c:pt idx="824">
                  <c:v>89.5</c:v>
                </c:pt>
                <c:pt idx="825">
                  <c:v>114.5</c:v>
                </c:pt>
                <c:pt idx="826">
                  <c:v>118.6</c:v>
                </c:pt>
                <c:pt idx="827">
                  <c:v>73.30000000000001</c:v>
                </c:pt>
                <c:pt idx="828">
                  <c:v>28.950000000000003</c:v>
                </c:pt>
                <c:pt idx="829">
                  <c:v>16.25</c:v>
                </c:pt>
                <c:pt idx="830">
                  <c:v>8</c:v>
                </c:pt>
                <c:pt idx="831">
                  <c:v>3.05</c:v>
                </c:pt>
                <c:pt idx="832">
                  <c:v>0.29999999999999993</c:v>
                </c:pt>
                <c:pt idx="833">
                  <c:v>-4.75</c:v>
                </c:pt>
                <c:pt idx="834">
                  <c:v>-10.85</c:v>
                </c:pt>
                <c:pt idx="835">
                  <c:v>-13.3</c:v>
                </c:pt>
                <c:pt idx="836">
                  <c:v>-9.4</c:v>
                </c:pt>
                <c:pt idx="837">
                  <c:v>0</c:v>
                </c:pt>
                <c:pt idx="838">
                  <c:v>9.7</c:v>
                </c:pt>
                <c:pt idx="839">
                  <c:v>17.299999999999997</c:v>
                </c:pt>
                <c:pt idx="840">
                  <c:v>22.75</c:v>
                </c:pt>
                <c:pt idx="841">
                  <c:v>26.1</c:v>
                </c:pt>
                <c:pt idx="842">
                  <c:v>27.1</c:v>
                </c:pt>
                <c:pt idx="843">
                  <c:v>27.85</c:v>
                </c:pt>
                <c:pt idx="844">
                  <c:v>28.3</c:v>
                </c:pt>
                <c:pt idx="845">
                  <c:v>28.3</c:v>
                </c:pt>
                <c:pt idx="846">
                  <c:v>28.85</c:v>
                </c:pt>
                <c:pt idx="847">
                  <c:v>29.1</c:v>
                </c:pt>
                <c:pt idx="848">
                  <c:v>29.6</c:v>
                </c:pt>
                <c:pt idx="849">
                  <c:v>29.950000000000003</c:v>
                </c:pt>
                <c:pt idx="850">
                  <c:v>29.450000000000003</c:v>
                </c:pt>
                <c:pt idx="851">
                  <c:v>29.65</c:v>
                </c:pt>
                <c:pt idx="852">
                  <c:v>30.200000000000003</c:v>
                </c:pt>
                <c:pt idx="853">
                  <c:v>30.200000000000003</c:v>
                </c:pt>
                <c:pt idx="854">
                  <c:v>30.35</c:v>
                </c:pt>
                <c:pt idx="855">
                  <c:v>30.1</c:v>
                </c:pt>
                <c:pt idx="856">
                  <c:v>29.65</c:v>
                </c:pt>
                <c:pt idx="857">
                  <c:v>30.15</c:v>
                </c:pt>
                <c:pt idx="858">
                  <c:v>31.200000000000003</c:v>
                </c:pt>
                <c:pt idx="859">
                  <c:v>31.5</c:v>
                </c:pt>
                <c:pt idx="860">
                  <c:v>30.450000000000003</c:v>
                </c:pt>
                <c:pt idx="861">
                  <c:v>29.85</c:v>
                </c:pt>
                <c:pt idx="862">
                  <c:v>29.900000000000002</c:v>
                </c:pt>
                <c:pt idx="863">
                  <c:v>29.950000000000003</c:v>
                </c:pt>
                <c:pt idx="864">
                  <c:v>30.65</c:v>
                </c:pt>
              </c:numCache>
            </c:numRef>
          </c:yVal>
          <c:smooth val="0"/>
        </c:ser>
        <c:axId val="39131915"/>
        <c:axId val="16642916"/>
      </c:scatterChart>
      <c:valAx>
        <c:axId val="391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42916"/>
        <c:crossesAt val="-100"/>
        <c:crossBetween val="midCat"/>
        <c:dispUnits/>
      </c:valAx>
      <c:valAx>
        <c:axId val="1664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319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OW3 Profile 1957-2014 UT 03/14
Temperature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"/>
          <c:w val="0.89625"/>
          <c:h val="0.8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DATA!$N$7:$N$8</c:f>
              <c:strCache>
                <c:ptCount val="1"/>
                <c:pt idx="0">
                  <c:v>T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DATA!$N$364:$N$464</c:f>
              <c:numCache>
                <c:ptCount val="101"/>
                <c:pt idx="0">
                  <c:v>0.6</c:v>
                </c:pt>
                <c:pt idx="1">
                  <c:v>0.6</c:v>
                </c:pt>
                <c:pt idx="2">
                  <c:v>0.8</c:v>
                </c:pt>
                <c:pt idx="3">
                  <c:v>0.6</c:v>
                </c:pt>
                <c:pt idx="4">
                  <c:v>0.3</c:v>
                </c:pt>
                <c:pt idx="5">
                  <c:v>0.2</c:v>
                </c:pt>
                <c:pt idx="6">
                  <c:v>0.5</c:v>
                </c:pt>
                <c:pt idx="7">
                  <c:v>0.6</c:v>
                </c:pt>
                <c:pt idx="8">
                  <c:v>0.6</c:v>
                </c:pt>
                <c:pt idx="9">
                  <c:v>0.5</c:v>
                </c:pt>
                <c:pt idx="10">
                  <c:v>0.5</c:v>
                </c:pt>
                <c:pt idx="11">
                  <c:v>0.4</c:v>
                </c:pt>
                <c:pt idx="12">
                  <c:v>0.3</c:v>
                </c:pt>
                <c:pt idx="13">
                  <c:v>0.4</c:v>
                </c:pt>
                <c:pt idx="14">
                  <c:v>0.4</c:v>
                </c:pt>
                <c:pt idx="15">
                  <c:v>0.1</c:v>
                </c:pt>
                <c:pt idx="16">
                  <c:v>0.1</c:v>
                </c:pt>
                <c:pt idx="17">
                  <c:v>0.2</c:v>
                </c:pt>
                <c:pt idx="18">
                  <c:v>0.1</c:v>
                </c:pt>
                <c:pt idx="19">
                  <c:v>0.2</c:v>
                </c:pt>
                <c:pt idx="20">
                  <c:v>0.5</c:v>
                </c:pt>
                <c:pt idx="21">
                  <c:v>0.6</c:v>
                </c:pt>
                <c:pt idx="22">
                  <c:v>0.7</c:v>
                </c:pt>
                <c:pt idx="23">
                  <c:v>0.7</c:v>
                </c:pt>
                <c:pt idx="24">
                  <c:v>1</c:v>
                </c:pt>
                <c:pt idx="25">
                  <c:v>1.1</c:v>
                </c:pt>
                <c:pt idx="26">
                  <c:v>1.1</c:v>
                </c:pt>
                <c:pt idx="27">
                  <c:v>1.1</c:v>
                </c:pt>
                <c:pt idx="28">
                  <c:v>1.3</c:v>
                </c:pt>
                <c:pt idx="29">
                  <c:v>1.5</c:v>
                </c:pt>
                <c:pt idx="30">
                  <c:v>1.6</c:v>
                </c:pt>
                <c:pt idx="31">
                  <c:v>1.8</c:v>
                </c:pt>
                <c:pt idx="32">
                  <c:v>2</c:v>
                </c:pt>
                <c:pt idx="33">
                  <c:v>2.2</c:v>
                </c:pt>
                <c:pt idx="34">
                  <c:v>2.3</c:v>
                </c:pt>
                <c:pt idx="35">
                  <c:v>1.9</c:v>
                </c:pt>
                <c:pt idx="36">
                  <c:v>1.9</c:v>
                </c:pt>
                <c:pt idx="37">
                  <c:v>1.6</c:v>
                </c:pt>
                <c:pt idx="38">
                  <c:v>-1</c:v>
                </c:pt>
                <c:pt idx="39">
                  <c:v>-0.3</c:v>
                </c:pt>
                <c:pt idx="40">
                  <c:v>-1.3</c:v>
                </c:pt>
                <c:pt idx="41">
                  <c:v>-0.4</c:v>
                </c:pt>
                <c:pt idx="42">
                  <c:v>-3.9</c:v>
                </c:pt>
                <c:pt idx="43">
                  <c:v>-3.4</c:v>
                </c:pt>
                <c:pt idx="44">
                  <c:v>-4.2</c:v>
                </c:pt>
                <c:pt idx="45">
                  <c:v>-4.7</c:v>
                </c:pt>
                <c:pt idx="46">
                  <c:v>-4.6</c:v>
                </c:pt>
                <c:pt idx="47">
                  <c:v>-4.3</c:v>
                </c:pt>
                <c:pt idx="48">
                  <c:v>-3.9</c:v>
                </c:pt>
                <c:pt idx="49">
                  <c:v>-3.8</c:v>
                </c:pt>
                <c:pt idx="50">
                  <c:v>-4.8</c:v>
                </c:pt>
                <c:pt idx="51">
                  <c:v>-4.1</c:v>
                </c:pt>
                <c:pt idx="52">
                  <c:v>-4.3</c:v>
                </c:pt>
                <c:pt idx="53">
                  <c:v>-4.4</c:v>
                </c:pt>
                <c:pt idx="54">
                  <c:v>-4.1</c:v>
                </c:pt>
                <c:pt idx="55">
                  <c:v>-4.2</c:v>
                </c:pt>
                <c:pt idx="56">
                  <c:v>-3.5</c:v>
                </c:pt>
                <c:pt idx="57">
                  <c:v>-3.3</c:v>
                </c:pt>
                <c:pt idx="58">
                  <c:v>-3.2</c:v>
                </c:pt>
                <c:pt idx="59">
                  <c:v>-2.9</c:v>
                </c:pt>
                <c:pt idx="60">
                  <c:v>-2.9</c:v>
                </c:pt>
                <c:pt idx="61">
                  <c:v>-2.6</c:v>
                </c:pt>
                <c:pt idx="62">
                  <c:v>-2.9</c:v>
                </c:pt>
                <c:pt idx="63">
                  <c:v>-2.5</c:v>
                </c:pt>
                <c:pt idx="64">
                  <c:v>-2.5</c:v>
                </c:pt>
                <c:pt idx="65">
                  <c:v>-2.2</c:v>
                </c:pt>
                <c:pt idx="66">
                  <c:v>-2.2</c:v>
                </c:pt>
                <c:pt idx="67">
                  <c:v>-2</c:v>
                </c:pt>
                <c:pt idx="68">
                  <c:v>-1.7</c:v>
                </c:pt>
                <c:pt idx="69">
                  <c:v>-1.4</c:v>
                </c:pt>
                <c:pt idx="70">
                  <c:v>-1.2</c:v>
                </c:pt>
                <c:pt idx="71">
                  <c:v>-1</c:v>
                </c:pt>
                <c:pt idx="72">
                  <c:v>-1.2</c:v>
                </c:pt>
                <c:pt idx="73">
                  <c:v>-1</c:v>
                </c:pt>
                <c:pt idx="74">
                  <c:v>-0.6</c:v>
                </c:pt>
                <c:pt idx="75">
                  <c:v>-1.1</c:v>
                </c:pt>
                <c:pt idx="76">
                  <c:v>-0.8</c:v>
                </c:pt>
                <c:pt idx="77">
                  <c:v>-0.5</c:v>
                </c:pt>
                <c:pt idx="78">
                  <c:v>0.1</c:v>
                </c:pt>
                <c:pt idx="79">
                  <c:v>0.1</c:v>
                </c:pt>
                <c:pt idx="80">
                  <c:v>0.5</c:v>
                </c:pt>
                <c:pt idx="81">
                  <c:v>0.9</c:v>
                </c:pt>
                <c:pt idx="82">
                  <c:v>1</c:v>
                </c:pt>
                <c:pt idx="83">
                  <c:v>1.2</c:v>
                </c:pt>
                <c:pt idx="84">
                  <c:v>1.2</c:v>
                </c:pt>
                <c:pt idx="85">
                  <c:v>1.7</c:v>
                </c:pt>
                <c:pt idx="86">
                  <c:v>1.8</c:v>
                </c:pt>
                <c:pt idx="87">
                  <c:v>2.2</c:v>
                </c:pt>
                <c:pt idx="88">
                  <c:v>2.4</c:v>
                </c:pt>
                <c:pt idx="89">
                  <c:v>2.8</c:v>
                </c:pt>
                <c:pt idx="90">
                  <c:v>2.5</c:v>
                </c:pt>
                <c:pt idx="91">
                  <c:v>2.7</c:v>
                </c:pt>
                <c:pt idx="92">
                  <c:v>2.7</c:v>
                </c:pt>
                <c:pt idx="93">
                  <c:v>2.7</c:v>
                </c:pt>
                <c:pt idx="94">
                  <c:v>3</c:v>
                </c:pt>
                <c:pt idx="95">
                  <c:v>3.4</c:v>
                </c:pt>
                <c:pt idx="96">
                  <c:v>4</c:v>
                </c:pt>
                <c:pt idx="97">
                  <c:v>4.5</c:v>
                </c:pt>
                <c:pt idx="98">
                  <c:v>4.3</c:v>
                </c:pt>
                <c:pt idx="99">
                  <c:v>4.9</c:v>
                </c:pt>
                <c:pt idx="100">
                  <c:v>5.8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axId val="15568517"/>
        <c:axId val="5898926"/>
      </c:scatterChart>
      <c:valAx>
        <c:axId val="15568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98926"/>
        <c:crosses val="autoZero"/>
        <c:crossBetween val="midCat"/>
        <c:dispUnits/>
      </c:valAx>
      <c:valAx>
        <c:axId val="589892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568517"/>
        <c:crossesAt val="-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OW3 Profile 1957-2014 UT 03/14
Relative Humidity</a:t>
            </a:r>
          </a:p>
        </c:rich>
      </c:tx>
      <c:layout>
        <c:manualLayout>
          <c:xMode val="factor"/>
          <c:yMode val="factor"/>
          <c:x val="0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925"/>
          <c:w val="0.9252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DATA!$O$7:$O$8</c:f>
              <c:strCache>
                <c:ptCount val="1"/>
                <c:pt idx="0">
                  <c:v>RH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DATA!$O$364:$O$464</c:f>
              <c:numCache>
                <c:ptCount val="101"/>
                <c:pt idx="0">
                  <c:v>55.6</c:v>
                </c:pt>
                <c:pt idx="1">
                  <c:v>55.6</c:v>
                </c:pt>
                <c:pt idx="2">
                  <c:v>56.2</c:v>
                </c:pt>
                <c:pt idx="3">
                  <c:v>56.5</c:v>
                </c:pt>
                <c:pt idx="4">
                  <c:v>57</c:v>
                </c:pt>
                <c:pt idx="5">
                  <c:v>57.4</c:v>
                </c:pt>
                <c:pt idx="6">
                  <c:v>57.6</c:v>
                </c:pt>
                <c:pt idx="7">
                  <c:v>57.5</c:v>
                </c:pt>
                <c:pt idx="8">
                  <c:v>57.3</c:v>
                </c:pt>
                <c:pt idx="9">
                  <c:v>57.1</c:v>
                </c:pt>
                <c:pt idx="10">
                  <c:v>57.2</c:v>
                </c:pt>
                <c:pt idx="11">
                  <c:v>57.4</c:v>
                </c:pt>
                <c:pt idx="12">
                  <c:v>57.2</c:v>
                </c:pt>
                <c:pt idx="13">
                  <c:v>57.3</c:v>
                </c:pt>
                <c:pt idx="14">
                  <c:v>57.6</c:v>
                </c:pt>
                <c:pt idx="15">
                  <c:v>58.2</c:v>
                </c:pt>
                <c:pt idx="16">
                  <c:v>58.5</c:v>
                </c:pt>
                <c:pt idx="17">
                  <c:v>58.4</c:v>
                </c:pt>
                <c:pt idx="18">
                  <c:v>54.2</c:v>
                </c:pt>
                <c:pt idx="19">
                  <c:v>50.6</c:v>
                </c:pt>
                <c:pt idx="20">
                  <c:v>48.7</c:v>
                </c:pt>
                <c:pt idx="21">
                  <c:v>47.1</c:v>
                </c:pt>
                <c:pt idx="22">
                  <c:v>44.1</c:v>
                </c:pt>
                <c:pt idx="23">
                  <c:v>42.7</c:v>
                </c:pt>
                <c:pt idx="24">
                  <c:v>42.2</c:v>
                </c:pt>
                <c:pt idx="25">
                  <c:v>41.8</c:v>
                </c:pt>
                <c:pt idx="26">
                  <c:v>41.6</c:v>
                </c:pt>
                <c:pt idx="27">
                  <c:v>41.9</c:v>
                </c:pt>
                <c:pt idx="28">
                  <c:v>42.1</c:v>
                </c:pt>
                <c:pt idx="29">
                  <c:v>42.6</c:v>
                </c:pt>
                <c:pt idx="30">
                  <c:v>43.1</c:v>
                </c:pt>
                <c:pt idx="31">
                  <c:v>43.7</c:v>
                </c:pt>
                <c:pt idx="32">
                  <c:v>44</c:v>
                </c:pt>
                <c:pt idx="33">
                  <c:v>44.2</c:v>
                </c:pt>
                <c:pt idx="34">
                  <c:v>44.2</c:v>
                </c:pt>
                <c:pt idx="35">
                  <c:v>43.7</c:v>
                </c:pt>
                <c:pt idx="36">
                  <c:v>43.6</c:v>
                </c:pt>
                <c:pt idx="37">
                  <c:v>42.1</c:v>
                </c:pt>
                <c:pt idx="38">
                  <c:v>28.1</c:v>
                </c:pt>
                <c:pt idx="39">
                  <c:v>19.9</c:v>
                </c:pt>
                <c:pt idx="40">
                  <c:v>16.3</c:v>
                </c:pt>
                <c:pt idx="41">
                  <c:v>16.3</c:v>
                </c:pt>
                <c:pt idx="42">
                  <c:v>19.9</c:v>
                </c:pt>
                <c:pt idx="43">
                  <c:v>21.4</c:v>
                </c:pt>
                <c:pt idx="44">
                  <c:v>26.6</c:v>
                </c:pt>
                <c:pt idx="45">
                  <c:v>32.3</c:v>
                </c:pt>
                <c:pt idx="46">
                  <c:v>35.8</c:v>
                </c:pt>
                <c:pt idx="47">
                  <c:v>37.4</c:v>
                </c:pt>
                <c:pt idx="48">
                  <c:v>38.3</c:v>
                </c:pt>
                <c:pt idx="49">
                  <c:v>38.6</c:v>
                </c:pt>
                <c:pt idx="50">
                  <c:v>42.4</c:v>
                </c:pt>
                <c:pt idx="51">
                  <c:v>43.6</c:v>
                </c:pt>
                <c:pt idx="52">
                  <c:v>43.9</c:v>
                </c:pt>
                <c:pt idx="53">
                  <c:v>45.6</c:v>
                </c:pt>
                <c:pt idx="54">
                  <c:v>46.8</c:v>
                </c:pt>
                <c:pt idx="55">
                  <c:v>47.8</c:v>
                </c:pt>
                <c:pt idx="56">
                  <c:v>48.3</c:v>
                </c:pt>
                <c:pt idx="57">
                  <c:v>48.6</c:v>
                </c:pt>
                <c:pt idx="58">
                  <c:v>48.9</c:v>
                </c:pt>
                <c:pt idx="59">
                  <c:v>48.8</c:v>
                </c:pt>
                <c:pt idx="60">
                  <c:v>49</c:v>
                </c:pt>
                <c:pt idx="61">
                  <c:v>48.8</c:v>
                </c:pt>
                <c:pt idx="62">
                  <c:v>49.9</c:v>
                </c:pt>
                <c:pt idx="63">
                  <c:v>50.2</c:v>
                </c:pt>
                <c:pt idx="64">
                  <c:v>50.4</c:v>
                </c:pt>
                <c:pt idx="65">
                  <c:v>50.4</c:v>
                </c:pt>
                <c:pt idx="66">
                  <c:v>50.4</c:v>
                </c:pt>
                <c:pt idx="67">
                  <c:v>50.7</c:v>
                </c:pt>
                <c:pt idx="68">
                  <c:v>49.8</c:v>
                </c:pt>
                <c:pt idx="69">
                  <c:v>49.2</c:v>
                </c:pt>
                <c:pt idx="70">
                  <c:v>49</c:v>
                </c:pt>
                <c:pt idx="71">
                  <c:v>48.7</c:v>
                </c:pt>
                <c:pt idx="72">
                  <c:v>48.4</c:v>
                </c:pt>
                <c:pt idx="73">
                  <c:v>48.3</c:v>
                </c:pt>
                <c:pt idx="74">
                  <c:v>48.7</c:v>
                </c:pt>
                <c:pt idx="75">
                  <c:v>48.9</c:v>
                </c:pt>
                <c:pt idx="76">
                  <c:v>49</c:v>
                </c:pt>
                <c:pt idx="77">
                  <c:v>48.9</c:v>
                </c:pt>
                <c:pt idx="78">
                  <c:v>48.3</c:v>
                </c:pt>
                <c:pt idx="79">
                  <c:v>48.3</c:v>
                </c:pt>
                <c:pt idx="80">
                  <c:v>48.1</c:v>
                </c:pt>
                <c:pt idx="81">
                  <c:v>47.8</c:v>
                </c:pt>
                <c:pt idx="82">
                  <c:v>47.3</c:v>
                </c:pt>
                <c:pt idx="83">
                  <c:v>47.1</c:v>
                </c:pt>
                <c:pt idx="84">
                  <c:v>46.8</c:v>
                </c:pt>
                <c:pt idx="85">
                  <c:v>46.3</c:v>
                </c:pt>
                <c:pt idx="86">
                  <c:v>45.9</c:v>
                </c:pt>
                <c:pt idx="87">
                  <c:v>45.5</c:v>
                </c:pt>
                <c:pt idx="88">
                  <c:v>44.9</c:v>
                </c:pt>
                <c:pt idx="89">
                  <c:v>44.7</c:v>
                </c:pt>
                <c:pt idx="90">
                  <c:v>44.5</c:v>
                </c:pt>
                <c:pt idx="91">
                  <c:v>44.5</c:v>
                </c:pt>
                <c:pt idx="92">
                  <c:v>44.2</c:v>
                </c:pt>
                <c:pt idx="93">
                  <c:v>43.5</c:v>
                </c:pt>
                <c:pt idx="94">
                  <c:v>43.3</c:v>
                </c:pt>
                <c:pt idx="95">
                  <c:v>43.3</c:v>
                </c:pt>
                <c:pt idx="96">
                  <c:v>43</c:v>
                </c:pt>
                <c:pt idx="97">
                  <c:v>42.7</c:v>
                </c:pt>
                <c:pt idx="98">
                  <c:v>42.1</c:v>
                </c:pt>
                <c:pt idx="99">
                  <c:v>41.8</c:v>
                </c:pt>
                <c:pt idx="100">
                  <c:v>42.3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axId val="53090335"/>
        <c:axId val="8050968"/>
      </c:scatterChart>
      <c:valAx>
        <c:axId val="53090335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050968"/>
        <c:crosses val="autoZero"/>
        <c:crossBetween val="midCat"/>
        <c:dispUnits/>
      </c:valAx>
      <c:valAx>
        <c:axId val="805096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0903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OW3 Profile 1957-2014 UT 03/14
SO2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DATA!$AV$364:$AV$464</c:f>
              <c:numCache>
                <c:ptCount val="101"/>
                <c:pt idx="0">
                  <c:v>0.27210281969999994</c:v>
                </c:pt>
                <c:pt idx="1">
                  <c:v>0.24938447949999998</c:v>
                </c:pt>
                <c:pt idx="2">
                  <c:v>0.24185128689999996</c:v>
                </c:pt>
                <c:pt idx="3">
                  <c:v>0.20427577379999995</c:v>
                </c:pt>
                <c:pt idx="4">
                  <c:v>0.24036450859999997</c:v>
                </c:pt>
                <c:pt idx="5">
                  <c:v>0.19447605489999997</c:v>
                </c:pt>
                <c:pt idx="6">
                  <c:v>0.19332094669999994</c:v>
                </c:pt>
                <c:pt idx="7">
                  <c:v>0.1911955345</c:v>
                </c:pt>
                <c:pt idx="8">
                  <c:v>0.18042679309999998</c:v>
                </c:pt>
                <c:pt idx="9">
                  <c:v>0.18269570349999997</c:v>
                </c:pt>
                <c:pt idx="10">
                  <c:v>0.15842490079999993</c:v>
                </c:pt>
                <c:pt idx="11">
                  <c:v>0.18071516039999996</c:v>
                </c:pt>
                <c:pt idx="12">
                  <c:v>0.17972429279999996</c:v>
                </c:pt>
                <c:pt idx="13">
                  <c:v>0.18106199979999998</c:v>
                </c:pt>
                <c:pt idx="14">
                  <c:v>0.15911926509999996</c:v>
                </c:pt>
                <c:pt idx="15">
                  <c:v>0.14741982699999995</c:v>
                </c:pt>
                <c:pt idx="16">
                  <c:v>0.11057664629999997</c:v>
                </c:pt>
                <c:pt idx="17">
                  <c:v>0.13519500369999998</c:v>
                </c:pt>
                <c:pt idx="18">
                  <c:v>0.13886098739999997</c:v>
                </c:pt>
                <c:pt idx="19">
                  <c:v>0.12064291719999998</c:v>
                </c:pt>
                <c:pt idx="20">
                  <c:v>0.14898570059999994</c:v>
                </c:pt>
                <c:pt idx="21">
                  <c:v>0.13356127019999997</c:v>
                </c:pt>
                <c:pt idx="22">
                  <c:v>0.15673487069999997</c:v>
                </c:pt>
                <c:pt idx="23">
                  <c:v>0.11342184419999995</c:v>
                </c:pt>
                <c:pt idx="24">
                  <c:v>0.06413366079999994</c:v>
                </c:pt>
                <c:pt idx="25">
                  <c:v>0.08071126219999997</c:v>
                </c:pt>
                <c:pt idx="26">
                  <c:v>0.06857605459999994</c:v>
                </c:pt>
                <c:pt idx="27">
                  <c:v>0.07686878919999995</c:v>
                </c:pt>
                <c:pt idx="28">
                  <c:v>0.07186331029999993</c:v>
                </c:pt>
                <c:pt idx="29">
                  <c:v>0.06799210789999999</c:v>
                </c:pt>
                <c:pt idx="30">
                  <c:v>0.09671379799999996</c:v>
                </c:pt>
                <c:pt idx="31">
                  <c:v>0.058808164599999935</c:v>
                </c:pt>
                <c:pt idx="32">
                  <c:v>0.058808164599999935</c:v>
                </c:pt>
                <c:pt idx="33">
                  <c:v>0.024114923499999996</c:v>
                </c:pt>
                <c:pt idx="34">
                  <c:v>0.012754278199999969</c:v>
                </c:pt>
                <c:pt idx="35">
                  <c:v>0.09990771289999995</c:v>
                </c:pt>
                <c:pt idx="36">
                  <c:v>0.06327952619999999</c:v>
                </c:pt>
                <c:pt idx="37">
                  <c:v>0.05010487320000001</c:v>
                </c:pt>
                <c:pt idx="38">
                  <c:v>0.05010487320000001</c:v>
                </c:pt>
                <c:pt idx="39">
                  <c:v>0.03866227150000001</c:v>
                </c:pt>
                <c:pt idx="40">
                  <c:v>0.04845340729999992</c:v>
                </c:pt>
                <c:pt idx="41">
                  <c:v>0.07174296859999996</c:v>
                </c:pt>
                <c:pt idx="42">
                  <c:v>0.08808691979999994</c:v>
                </c:pt>
                <c:pt idx="43">
                  <c:v>0.11968897459999994</c:v>
                </c:pt>
                <c:pt idx="44">
                  <c:v>0.24348308319999995</c:v>
                </c:pt>
                <c:pt idx="45">
                  <c:v>0.3542402553999999</c:v>
                </c:pt>
                <c:pt idx="46">
                  <c:v>0.46872208449999997</c:v>
                </c:pt>
                <c:pt idx="47">
                  <c:v>0.5655101229599999</c:v>
                </c:pt>
                <c:pt idx="48">
                  <c:v>0.586403597537</c:v>
                </c:pt>
                <c:pt idx="49">
                  <c:v>0.65963071018</c:v>
                </c:pt>
                <c:pt idx="50">
                  <c:v>0.7255040722999999</c:v>
                </c:pt>
                <c:pt idx="51">
                  <c:v>0.7381425518</c:v>
                </c:pt>
                <c:pt idx="52">
                  <c:v>0.7221272308</c:v>
                </c:pt>
                <c:pt idx="53">
                  <c:v>0.709992038</c:v>
                </c:pt>
                <c:pt idx="54">
                  <c:v>0.7215440887</c:v>
                </c:pt>
                <c:pt idx="55">
                  <c:v>0.7657182533</c:v>
                </c:pt>
                <c:pt idx="56">
                  <c:v>0.7670561689</c:v>
                </c:pt>
                <c:pt idx="57">
                  <c:v>0.7576847391999999</c:v>
                </c:pt>
                <c:pt idx="58">
                  <c:v>0.7860275376</c:v>
                </c:pt>
                <c:pt idx="59">
                  <c:v>0.8315985667999999</c:v>
                </c:pt>
                <c:pt idx="60">
                  <c:v>0.8562171923999999</c:v>
                </c:pt>
                <c:pt idx="61">
                  <c:v>0.8482426571999999</c:v>
                </c:pt>
                <c:pt idx="62">
                  <c:v>0.8244366664</c:v>
                </c:pt>
                <c:pt idx="63">
                  <c:v>0.8090122807</c:v>
                </c:pt>
                <c:pt idx="64">
                  <c:v>0.79405375</c:v>
                </c:pt>
                <c:pt idx="65">
                  <c:v>0.7334647644</c:v>
                </c:pt>
                <c:pt idx="66">
                  <c:v>0.7585483062</c:v>
                </c:pt>
                <c:pt idx="67">
                  <c:v>0.8539400267999999</c:v>
                </c:pt>
                <c:pt idx="68">
                  <c:v>0.8645902741</c:v>
                </c:pt>
                <c:pt idx="69">
                  <c:v>0.9022458660999999</c:v>
                </c:pt>
                <c:pt idx="70">
                  <c:v>0.9631816613999999</c:v>
                </c:pt>
                <c:pt idx="71">
                  <c:v>0.9291327167</c:v>
                </c:pt>
                <c:pt idx="72">
                  <c:v>0.9141741562</c:v>
                </c:pt>
                <c:pt idx="73">
                  <c:v>0.8428760933999999</c:v>
                </c:pt>
                <c:pt idx="74">
                  <c:v>0.8777375089999999</c:v>
                </c:pt>
                <c:pt idx="75">
                  <c:v>0.9181867707</c:v>
                </c:pt>
                <c:pt idx="76">
                  <c:v>0.9099314975999999</c:v>
                </c:pt>
                <c:pt idx="77">
                  <c:v>0.975804882</c:v>
                </c:pt>
                <c:pt idx="78">
                  <c:v>0.9802951086</c:v>
                </c:pt>
                <c:pt idx="79">
                  <c:v>0.9747561084999999</c:v>
                </c:pt>
                <c:pt idx="80">
                  <c:v>0.9847375619</c:v>
                </c:pt>
                <c:pt idx="81">
                  <c:v>0.9620669949</c:v>
                </c:pt>
                <c:pt idx="82">
                  <c:v>0.9717857706999999</c:v>
                </c:pt>
                <c:pt idx="83">
                  <c:v>0.9405307639</c:v>
                </c:pt>
                <c:pt idx="84">
                  <c:v>0.9525775778</c:v>
                </c:pt>
                <c:pt idx="85">
                  <c:v>0.9744018483</c:v>
                </c:pt>
                <c:pt idx="86">
                  <c:v>1.0050732064</c:v>
                </c:pt>
                <c:pt idx="87">
                  <c:v>1.0506444739999998</c:v>
                </c:pt>
                <c:pt idx="88">
                  <c:v>1.0724692214</c:v>
                </c:pt>
                <c:pt idx="89">
                  <c:v>1.1073305774</c:v>
                </c:pt>
                <c:pt idx="90">
                  <c:v>1.0849219728</c:v>
                </c:pt>
                <c:pt idx="91">
                  <c:v>1.0653073061</c:v>
                </c:pt>
                <c:pt idx="92">
                  <c:v>1.0587296355</c:v>
                </c:pt>
                <c:pt idx="93">
                  <c:v>0.9892934728</c:v>
                </c:pt>
                <c:pt idx="94">
                  <c:v>0.9901655483</c:v>
                </c:pt>
                <c:pt idx="95">
                  <c:v>0.9868474173999999</c:v>
                </c:pt>
                <c:pt idx="96">
                  <c:v>0.9700261521</c:v>
                </c:pt>
                <c:pt idx="97">
                  <c:v>0.962516712</c:v>
                </c:pt>
                <c:pt idx="98">
                  <c:v>0.962516712</c:v>
                </c:pt>
                <c:pt idx="99">
                  <c:v>0.9750588702999999</c:v>
                </c:pt>
                <c:pt idx="100">
                  <c:v>0.9577719735999999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axId val="5349849"/>
        <c:axId val="48148642"/>
      </c:scatterChart>
      <c:valAx>
        <c:axId val="5349849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148642"/>
        <c:crosses val="autoZero"/>
        <c:crossBetween val="midCat"/>
        <c:dispUnits/>
      </c:valAx>
      <c:valAx>
        <c:axId val="48148642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498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OW3 Profile 1957-2014 UT 03/14
Ozone Mixing Ratio</a:t>
            </a:r>
          </a:p>
        </c:rich>
      </c:tx>
      <c:layout>
        <c:manualLayout>
          <c:xMode val="factor"/>
          <c:yMode val="factor"/>
          <c:x val="-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925"/>
          <c:w val="0.9252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DATA!$P$7:$P$8</c:f>
              <c:strCache>
                <c:ptCount val="1"/>
                <c:pt idx="0">
                  <c:v>Ozone ppbv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DATA!$Q$364:$Q$464</c:f>
              <c:numCache>
                <c:ptCount val="101"/>
                <c:pt idx="0">
                  <c:v>45.6</c:v>
                </c:pt>
                <c:pt idx="1">
                  <c:v>46.2</c:v>
                </c:pt>
                <c:pt idx="2">
                  <c:v>45.95</c:v>
                </c:pt>
                <c:pt idx="3">
                  <c:v>45.85</c:v>
                </c:pt>
                <c:pt idx="4">
                  <c:v>45.900000000000006</c:v>
                </c:pt>
                <c:pt idx="5">
                  <c:v>45.55</c:v>
                </c:pt>
                <c:pt idx="6">
                  <c:v>45.7</c:v>
                </c:pt>
                <c:pt idx="7">
                  <c:v>46.1</c:v>
                </c:pt>
                <c:pt idx="8">
                  <c:v>44.5</c:v>
                </c:pt>
                <c:pt idx="9">
                  <c:v>42.849999999999994</c:v>
                </c:pt>
                <c:pt idx="10">
                  <c:v>43</c:v>
                </c:pt>
                <c:pt idx="11">
                  <c:v>43</c:v>
                </c:pt>
                <c:pt idx="12">
                  <c:v>42.55</c:v>
                </c:pt>
                <c:pt idx="13">
                  <c:v>43</c:v>
                </c:pt>
                <c:pt idx="14">
                  <c:v>43.7</c:v>
                </c:pt>
                <c:pt idx="15">
                  <c:v>43.400000000000006</c:v>
                </c:pt>
                <c:pt idx="16">
                  <c:v>42.650000000000006</c:v>
                </c:pt>
                <c:pt idx="17">
                  <c:v>41.55</c:v>
                </c:pt>
                <c:pt idx="18">
                  <c:v>40.15</c:v>
                </c:pt>
                <c:pt idx="19">
                  <c:v>39.05</c:v>
                </c:pt>
                <c:pt idx="20">
                  <c:v>38.349999999999994</c:v>
                </c:pt>
                <c:pt idx="21">
                  <c:v>38.65</c:v>
                </c:pt>
                <c:pt idx="22">
                  <c:v>39.4</c:v>
                </c:pt>
                <c:pt idx="23">
                  <c:v>39.9</c:v>
                </c:pt>
                <c:pt idx="24">
                  <c:v>41</c:v>
                </c:pt>
                <c:pt idx="25">
                  <c:v>40.75</c:v>
                </c:pt>
                <c:pt idx="26">
                  <c:v>39.75</c:v>
                </c:pt>
                <c:pt idx="27">
                  <c:v>40.45</c:v>
                </c:pt>
                <c:pt idx="28">
                  <c:v>41.599999999999994</c:v>
                </c:pt>
                <c:pt idx="29">
                  <c:v>42.099999999999994</c:v>
                </c:pt>
                <c:pt idx="30">
                  <c:v>41</c:v>
                </c:pt>
                <c:pt idx="31">
                  <c:v>39.8</c:v>
                </c:pt>
                <c:pt idx="32">
                  <c:v>40.2</c:v>
                </c:pt>
                <c:pt idx="33">
                  <c:v>40</c:v>
                </c:pt>
                <c:pt idx="34">
                  <c:v>38.85</c:v>
                </c:pt>
                <c:pt idx="35">
                  <c:v>39.55</c:v>
                </c:pt>
                <c:pt idx="36">
                  <c:v>40.9</c:v>
                </c:pt>
                <c:pt idx="37">
                  <c:v>39.9</c:v>
                </c:pt>
                <c:pt idx="38">
                  <c:v>39.849999999999994</c:v>
                </c:pt>
                <c:pt idx="39">
                  <c:v>44.7</c:v>
                </c:pt>
                <c:pt idx="40">
                  <c:v>51.1</c:v>
                </c:pt>
                <c:pt idx="41">
                  <c:v>54.85</c:v>
                </c:pt>
                <c:pt idx="42">
                  <c:v>55.900000000000006</c:v>
                </c:pt>
                <c:pt idx="43">
                  <c:v>54.2</c:v>
                </c:pt>
                <c:pt idx="44">
                  <c:v>51.900000000000006</c:v>
                </c:pt>
                <c:pt idx="45">
                  <c:v>51.1</c:v>
                </c:pt>
                <c:pt idx="46">
                  <c:v>48.85</c:v>
                </c:pt>
                <c:pt idx="47">
                  <c:v>45.8</c:v>
                </c:pt>
                <c:pt idx="48">
                  <c:v>44.1</c:v>
                </c:pt>
                <c:pt idx="49">
                  <c:v>42.900000000000006</c:v>
                </c:pt>
                <c:pt idx="50">
                  <c:v>42.35</c:v>
                </c:pt>
                <c:pt idx="51">
                  <c:v>42.3</c:v>
                </c:pt>
                <c:pt idx="52">
                  <c:v>41.45</c:v>
                </c:pt>
                <c:pt idx="53">
                  <c:v>40.349999999999994</c:v>
                </c:pt>
                <c:pt idx="54">
                  <c:v>40.099999999999994</c:v>
                </c:pt>
                <c:pt idx="55">
                  <c:v>39.5</c:v>
                </c:pt>
                <c:pt idx="56">
                  <c:v>37.95</c:v>
                </c:pt>
                <c:pt idx="57">
                  <c:v>37.05</c:v>
                </c:pt>
                <c:pt idx="58">
                  <c:v>36.5</c:v>
                </c:pt>
                <c:pt idx="59">
                  <c:v>35.7</c:v>
                </c:pt>
                <c:pt idx="60">
                  <c:v>35.7</c:v>
                </c:pt>
                <c:pt idx="61">
                  <c:v>35.95</c:v>
                </c:pt>
                <c:pt idx="62">
                  <c:v>35.8</c:v>
                </c:pt>
                <c:pt idx="63">
                  <c:v>35.8</c:v>
                </c:pt>
                <c:pt idx="64">
                  <c:v>36.5</c:v>
                </c:pt>
                <c:pt idx="65">
                  <c:v>36.75</c:v>
                </c:pt>
                <c:pt idx="66">
                  <c:v>35.150000000000006</c:v>
                </c:pt>
                <c:pt idx="67">
                  <c:v>33.3</c:v>
                </c:pt>
                <c:pt idx="68">
                  <c:v>34.05</c:v>
                </c:pt>
                <c:pt idx="69">
                  <c:v>35.85</c:v>
                </c:pt>
                <c:pt idx="70">
                  <c:v>35.8</c:v>
                </c:pt>
                <c:pt idx="71">
                  <c:v>35.05</c:v>
                </c:pt>
                <c:pt idx="72">
                  <c:v>35.25</c:v>
                </c:pt>
                <c:pt idx="73">
                  <c:v>36.25</c:v>
                </c:pt>
                <c:pt idx="74">
                  <c:v>36.650000000000006</c:v>
                </c:pt>
                <c:pt idx="75">
                  <c:v>35.8</c:v>
                </c:pt>
                <c:pt idx="76">
                  <c:v>35.65</c:v>
                </c:pt>
                <c:pt idx="77">
                  <c:v>36.45</c:v>
                </c:pt>
                <c:pt idx="78">
                  <c:v>36.8</c:v>
                </c:pt>
                <c:pt idx="79">
                  <c:v>36.75</c:v>
                </c:pt>
                <c:pt idx="80">
                  <c:v>36.65</c:v>
                </c:pt>
                <c:pt idx="81">
                  <c:v>37.099999999999994</c:v>
                </c:pt>
                <c:pt idx="82">
                  <c:v>37.8</c:v>
                </c:pt>
                <c:pt idx="83">
                  <c:v>37.599999999999994</c:v>
                </c:pt>
                <c:pt idx="84">
                  <c:v>36.65</c:v>
                </c:pt>
                <c:pt idx="85">
                  <c:v>35</c:v>
                </c:pt>
                <c:pt idx="86">
                  <c:v>32.650000000000006</c:v>
                </c:pt>
                <c:pt idx="87">
                  <c:v>32.45</c:v>
                </c:pt>
                <c:pt idx="88">
                  <c:v>33.2</c:v>
                </c:pt>
                <c:pt idx="89">
                  <c:v>33.5</c:v>
                </c:pt>
                <c:pt idx="90">
                  <c:v>34.25</c:v>
                </c:pt>
                <c:pt idx="91">
                  <c:v>34.45</c:v>
                </c:pt>
                <c:pt idx="92">
                  <c:v>36</c:v>
                </c:pt>
                <c:pt idx="93">
                  <c:v>37.95</c:v>
                </c:pt>
                <c:pt idx="94">
                  <c:v>37.6</c:v>
                </c:pt>
                <c:pt idx="95">
                  <c:v>35.85</c:v>
                </c:pt>
                <c:pt idx="96">
                  <c:v>34.400000000000006</c:v>
                </c:pt>
                <c:pt idx="97">
                  <c:v>35.25</c:v>
                </c:pt>
                <c:pt idx="98">
                  <c:v>36.15</c:v>
                </c:pt>
                <c:pt idx="99">
                  <c:v>35.85</c:v>
                </c:pt>
                <c:pt idx="100">
                  <c:v>35.650000000000006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axId val="30684595"/>
        <c:axId val="7725900"/>
      </c:scatterChart>
      <c:valAx>
        <c:axId val="3068459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725900"/>
        <c:crosses val="autoZero"/>
        <c:crossBetween val="midCat"/>
        <c:dispUnits/>
      </c:valAx>
      <c:valAx>
        <c:axId val="772590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6845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OW3 Profile 1957-2014 03/14
Total Scattering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Bscat450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DATA!$S$364:$S$464</c:f>
              <c:numCache>
                <c:ptCount val="101"/>
                <c:pt idx="0">
                  <c:v>5.39E-07</c:v>
                </c:pt>
                <c:pt idx="3">
                  <c:v>6.53E-07</c:v>
                </c:pt>
                <c:pt idx="6">
                  <c:v>5.5E-07</c:v>
                </c:pt>
                <c:pt idx="9">
                  <c:v>1.04E-06</c:v>
                </c:pt>
                <c:pt idx="13">
                  <c:v>9.55E-07</c:v>
                </c:pt>
                <c:pt idx="16">
                  <c:v>6.27E-07</c:v>
                </c:pt>
                <c:pt idx="19">
                  <c:v>3.87E-07</c:v>
                </c:pt>
                <c:pt idx="22">
                  <c:v>2.4E-07</c:v>
                </c:pt>
                <c:pt idx="25">
                  <c:v>8.35E-07</c:v>
                </c:pt>
                <c:pt idx="28">
                  <c:v>8.53E-07</c:v>
                </c:pt>
                <c:pt idx="31">
                  <c:v>3.55E-07</c:v>
                </c:pt>
                <c:pt idx="35">
                  <c:v>4.12E-07</c:v>
                </c:pt>
                <c:pt idx="38">
                  <c:v>1.49E-06</c:v>
                </c:pt>
                <c:pt idx="41">
                  <c:v>9.02E-07</c:v>
                </c:pt>
                <c:pt idx="44">
                  <c:v>1.92E-07</c:v>
                </c:pt>
                <c:pt idx="47">
                  <c:v>2.2E-06</c:v>
                </c:pt>
                <c:pt idx="50">
                  <c:v>5.53E-06</c:v>
                </c:pt>
                <c:pt idx="54">
                  <c:v>7.65E-06</c:v>
                </c:pt>
                <c:pt idx="57">
                  <c:v>9.3E-06</c:v>
                </c:pt>
                <c:pt idx="60">
                  <c:v>1.16E-05</c:v>
                </c:pt>
                <c:pt idx="63">
                  <c:v>1.29E-05</c:v>
                </c:pt>
                <c:pt idx="66">
                  <c:v>1.55E-05</c:v>
                </c:pt>
                <c:pt idx="69">
                  <c:v>1.62E-05</c:v>
                </c:pt>
                <c:pt idx="72">
                  <c:v>1.89E-05</c:v>
                </c:pt>
                <c:pt idx="76">
                  <c:v>1.96E-05</c:v>
                </c:pt>
                <c:pt idx="79">
                  <c:v>1.95E-05</c:v>
                </c:pt>
                <c:pt idx="82">
                  <c:v>1.96E-05</c:v>
                </c:pt>
                <c:pt idx="85">
                  <c:v>2.17E-05</c:v>
                </c:pt>
                <c:pt idx="88">
                  <c:v>2.13E-05</c:v>
                </c:pt>
                <c:pt idx="91">
                  <c:v>2.21E-05</c:v>
                </c:pt>
                <c:pt idx="98">
                  <c:v>2.41E-05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DATA!$T$7</c:f>
              <c:strCache>
                <c:ptCount val="1"/>
                <c:pt idx="0">
                  <c:v>Bscat550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DATA!$T$364:$T$464</c:f>
              <c:numCache>
                <c:ptCount val="101"/>
                <c:pt idx="0">
                  <c:v>8.27E-07</c:v>
                </c:pt>
                <c:pt idx="3">
                  <c:v>8.24E-07</c:v>
                </c:pt>
                <c:pt idx="6">
                  <c:v>1.09E-06</c:v>
                </c:pt>
                <c:pt idx="9">
                  <c:v>9.07E-07</c:v>
                </c:pt>
                <c:pt idx="13">
                  <c:v>8.81E-07</c:v>
                </c:pt>
                <c:pt idx="16">
                  <c:v>7.9E-07</c:v>
                </c:pt>
                <c:pt idx="19">
                  <c:v>5.1E-07</c:v>
                </c:pt>
                <c:pt idx="22">
                  <c:v>1.06E-06</c:v>
                </c:pt>
                <c:pt idx="25">
                  <c:v>6.31E-07</c:v>
                </c:pt>
                <c:pt idx="28">
                  <c:v>8.79E-07</c:v>
                </c:pt>
                <c:pt idx="31">
                  <c:v>7.19E-07</c:v>
                </c:pt>
                <c:pt idx="35">
                  <c:v>3.63E-07</c:v>
                </c:pt>
                <c:pt idx="38">
                  <c:v>1.16E-06</c:v>
                </c:pt>
                <c:pt idx="41">
                  <c:v>4.66E-07</c:v>
                </c:pt>
                <c:pt idx="44">
                  <c:v>6.24E-07</c:v>
                </c:pt>
                <c:pt idx="47">
                  <c:v>1.47E-06</c:v>
                </c:pt>
                <c:pt idx="50">
                  <c:v>3.27E-06</c:v>
                </c:pt>
                <c:pt idx="54">
                  <c:v>4.84E-06</c:v>
                </c:pt>
                <c:pt idx="57">
                  <c:v>6.78E-06</c:v>
                </c:pt>
                <c:pt idx="60">
                  <c:v>7.53E-06</c:v>
                </c:pt>
                <c:pt idx="63">
                  <c:v>9.16E-06</c:v>
                </c:pt>
                <c:pt idx="66">
                  <c:v>1.02E-05</c:v>
                </c:pt>
                <c:pt idx="69">
                  <c:v>1.14E-05</c:v>
                </c:pt>
                <c:pt idx="72">
                  <c:v>1.25E-05</c:v>
                </c:pt>
                <c:pt idx="76">
                  <c:v>1.3E-05</c:v>
                </c:pt>
                <c:pt idx="79">
                  <c:v>1.33E-05</c:v>
                </c:pt>
                <c:pt idx="82">
                  <c:v>1.33E-05</c:v>
                </c:pt>
                <c:pt idx="85">
                  <c:v>1.5E-05</c:v>
                </c:pt>
                <c:pt idx="88">
                  <c:v>1.44E-05</c:v>
                </c:pt>
                <c:pt idx="91">
                  <c:v>1.51E-05</c:v>
                </c:pt>
                <c:pt idx="98">
                  <c:v>1.6E-05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DATA!$U$7</c:f>
              <c:strCache>
                <c:ptCount val="1"/>
                <c:pt idx="0">
                  <c:v>Bscat700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DATA!$U$364:$U$464</c:f>
              <c:numCache>
                <c:ptCount val="101"/>
                <c:pt idx="0">
                  <c:v>1.02E-06</c:v>
                </c:pt>
                <c:pt idx="3">
                  <c:v>1.28E-06</c:v>
                </c:pt>
                <c:pt idx="6">
                  <c:v>7.87E-07</c:v>
                </c:pt>
                <c:pt idx="9">
                  <c:v>1.03E-06</c:v>
                </c:pt>
                <c:pt idx="13">
                  <c:v>7.9E-07</c:v>
                </c:pt>
                <c:pt idx="16">
                  <c:v>6.4E-07</c:v>
                </c:pt>
                <c:pt idx="19">
                  <c:v>1.19E-06</c:v>
                </c:pt>
                <c:pt idx="22">
                  <c:v>8.87E-07</c:v>
                </c:pt>
                <c:pt idx="25">
                  <c:v>1.2E-06</c:v>
                </c:pt>
                <c:pt idx="28">
                  <c:v>6.91E-07</c:v>
                </c:pt>
                <c:pt idx="31">
                  <c:v>7.44E-07</c:v>
                </c:pt>
                <c:pt idx="35">
                  <c:v>7.48E-07</c:v>
                </c:pt>
                <c:pt idx="38">
                  <c:v>1.23E-06</c:v>
                </c:pt>
                <c:pt idx="41">
                  <c:v>6.13E-07</c:v>
                </c:pt>
                <c:pt idx="44">
                  <c:v>5.87E-07</c:v>
                </c:pt>
                <c:pt idx="47">
                  <c:v>1.28E-06</c:v>
                </c:pt>
                <c:pt idx="50">
                  <c:v>2.25E-06</c:v>
                </c:pt>
                <c:pt idx="54">
                  <c:v>3.91E-06</c:v>
                </c:pt>
                <c:pt idx="57">
                  <c:v>4.43E-06</c:v>
                </c:pt>
                <c:pt idx="60">
                  <c:v>4.94E-06</c:v>
                </c:pt>
                <c:pt idx="63">
                  <c:v>5.73E-06</c:v>
                </c:pt>
                <c:pt idx="66">
                  <c:v>6.63E-06</c:v>
                </c:pt>
                <c:pt idx="69">
                  <c:v>7.48E-06</c:v>
                </c:pt>
                <c:pt idx="72">
                  <c:v>8.14E-06</c:v>
                </c:pt>
                <c:pt idx="76">
                  <c:v>8.77E-06</c:v>
                </c:pt>
                <c:pt idx="79">
                  <c:v>8.75E-06</c:v>
                </c:pt>
                <c:pt idx="82">
                  <c:v>9.32E-06</c:v>
                </c:pt>
                <c:pt idx="85">
                  <c:v>9.37E-06</c:v>
                </c:pt>
                <c:pt idx="88">
                  <c:v>9.63E-06</c:v>
                </c:pt>
                <c:pt idx="91">
                  <c:v>1.03E-05</c:v>
                </c:pt>
                <c:pt idx="98">
                  <c:v>1.12E-05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axId val="2424237"/>
        <c:axId val="21818134"/>
      </c:scatterChart>
      <c:valAx>
        <c:axId val="2424237"/>
        <c:scaling>
          <c:orientation val="minMax"/>
          <c:max val="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21818134"/>
        <c:crosses val="autoZero"/>
        <c:crossBetween val="midCat"/>
        <c:dispUnits/>
      </c:valAx>
      <c:valAx>
        <c:axId val="2181813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242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OW3 Profile 1957-2014 UT 03/14
CPC Particle Counts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895"/>
          <c:w val="0.9225"/>
          <c:h val="0.858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DATA!$AC$7</c:f>
              <c:strCache>
                <c:ptCount val="1"/>
                <c:pt idx="0">
                  <c:v>CPC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DATA!$AC$364:$AC$464</c:f>
              <c:numCache>
                <c:ptCount val="101"/>
                <c:pt idx="2">
                  <c:v>1234</c:v>
                </c:pt>
                <c:pt idx="8">
                  <c:v>1480</c:v>
                </c:pt>
                <c:pt idx="14">
                  <c:v>1074</c:v>
                </c:pt>
                <c:pt idx="20">
                  <c:v>1064</c:v>
                </c:pt>
                <c:pt idx="26">
                  <c:v>1168</c:v>
                </c:pt>
                <c:pt idx="32">
                  <c:v>1005</c:v>
                </c:pt>
                <c:pt idx="38">
                  <c:v>893</c:v>
                </c:pt>
                <c:pt idx="44">
                  <c:v>2396</c:v>
                </c:pt>
                <c:pt idx="50">
                  <c:v>9109</c:v>
                </c:pt>
                <c:pt idx="56">
                  <c:v>10989</c:v>
                </c:pt>
                <c:pt idx="62">
                  <c:v>11998</c:v>
                </c:pt>
                <c:pt idx="68">
                  <c:v>11818</c:v>
                </c:pt>
                <c:pt idx="74">
                  <c:v>12056</c:v>
                </c:pt>
                <c:pt idx="80">
                  <c:v>11933</c:v>
                </c:pt>
                <c:pt idx="86">
                  <c:v>12202</c:v>
                </c:pt>
                <c:pt idx="92">
                  <c:v>12274</c:v>
                </c:pt>
                <c:pt idx="98">
                  <c:v>11523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axId val="62145479"/>
        <c:axId val="22438400"/>
      </c:scatterChart>
      <c:valAx>
        <c:axId val="62145479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438400"/>
        <c:crosses val="autoZero"/>
        <c:crossBetween val="midCat"/>
        <c:dispUnits/>
        <c:majorUnit val="5000"/>
      </c:valAx>
      <c:valAx>
        <c:axId val="2243840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1454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67"/>
  <sheetViews>
    <sheetView tabSelected="1" workbookViewId="0" topLeftCell="N1">
      <pane ySplit="7" topLeftCell="BM905" activePane="bottomLeft" state="frozen"/>
      <selection pane="topLeft" activeCell="M1" sqref="M1"/>
      <selection pane="bottomLeft" activeCell="AV818" sqref="AV818:AV897"/>
    </sheetView>
  </sheetViews>
  <sheetFormatPr defaultColWidth="9.140625" defaultRowHeight="12.75"/>
  <cols>
    <col min="1" max="1" width="8.140625" style="0" bestFit="1" customWidth="1"/>
    <col min="2" max="2" width="6.00390625" style="1" customWidth="1"/>
    <col min="3" max="3" width="9.57421875" style="0" customWidth="1"/>
    <col min="4" max="4" width="8.421875" style="0" bestFit="1" customWidth="1"/>
    <col min="5" max="5" width="8.57421875" style="24" bestFit="1" customWidth="1"/>
    <col min="8" max="8" width="9.421875" style="26" customWidth="1"/>
    <col min="9" max="15" width="8.8515625" style="23" customWidth="1"/>
    <col min="16" max="24" width="9.140625" style="23" customWidth="1"/>
    <col min="25" max="28" width="9.140625" style="24" customWidth="1"/>
    <col min="29" max="41" width="9.140625" style="23" customWidth="1"/>
    <col min="42" max="42" width="9.140625" style="26" customWidth="1"/>
    <col min="43" max="44" width="9.140625" style="23" customWidth="1"/>
    <col min="45" max="45" width="9.140625" style="26" customWidth="1"/>
    <col min="46" max="48" width="9.140625" style="23" customWidth="1"/>
    <col min="49" max="49" width="9.140625" style="24" customWidth="1"/>
    <col min="50" max="61" width="9.140625" style="23" customWidth="1"/>
  </cols>
  <sheetData>
    <row r="1" spans="1:28" ht="12.75">
      <c r="A1" s="32" t="s">
        <v>138</v>
      </c>
      <c r="N1" s="33"/>
      <c r="O1" s="33"/>
      <c r="P1" s="34"/>
      <c r="Q1" s="34"/>
      <c r="R1" s="35"/>
      <c r="S1" s="36"/>
      <c r="T1" s="37"/>
      <c r="U1" s="38"/>
      <c r="V1" s="39"/>
      <c r="W1" s="40"/>
      <c r="X1" s="40"/>
      <c r="Y1" s="40"/>
      <c r="Z1" s="41"/>
      <c r="AA1" s="10"/>
      <c r="AB1" s="11"/>
    </row>
    <row r="2" spans="1:28" ht="12.75">
      <c r="A2" s="42" t="s">
        <v>143</v>
      </c>
      <c r="N2" s="43"/>
      <c r="O2" s="43"/>
      <c r="P2" s="34"/>
      <c r="Q2" s="34"/>
      <c r="R2" s="35"/>
      <c r="S2" s="36"/>
      <c r="T2" s="37"/>
      <c r="U2" s="38"/>
      <c r="V2" s="39"/>
      <c r="W2" s="40"/>
      <c r="X2" s="40"/>
      <c r="Y2" s="40"/>
      <c r="Z2" s="41"/>
      <c r="AA2" s="10"/>
      <c r="AB2" s="11"/>
    </row>
    <row r="3" spans="1:28" ht="12.75">
      <c r="A3" s="42" t="s">
        <v>139</v>
      </c>
      <c r="N3" s="43"/>
      <c r="O3" s="43"/>
      <c r="P3" s="34"/>
      <c r="Q3" s="34"/>
      <c r="R3" s="35"/>
      <c r="S3" s="36"/>
      <c r="T3" s="37"/>
      <c r="U3" s="38"/>
      <c r="V3" s="39"/>
      <c r="W3" s="40"/>
      <c r="X3" s="40"/>
      <c r="Y3" s="40"/>
      <c r="Z3" s="41"/>
      <c r="AA3" s="10"/>
      <c r="AB3" s="11"/>
    </row>
    <row r="4" spans="1:28" ht="12.75">
      <c r="A4" s="42" t="s">
        <v>140</v>
      </c>
      <c r="N4" s="43"/>
      <c r="O4" s="43"/>
      <c r="P4" s="34"/>
      <c r="Q4" s="34"/>
      <c r="R4" s="35"/>
      <c r="S4" s="36"/>
      <c r="T4" s="37"/>
      <c r="U4" s="38"/>
      <c r="V4" s="39"/>
      <c r="W4" s="40"/>
      <c r="X4" s="40"/>
      <c r="Y4" s="40"/>
      <c r="Z4" s="41"/>
      <c r="AA4" s="10"/>
      <c r="AB4" s="11"/>
    </row>
    <row r="5" spans="1:28" ht="12.75">
      <c r="A5" s="42" t="s">
        <v>141</v>
      </c>
      <c r="N5" s="43"/>
      <c r="O5" s="43"/>
      <c r="P5" s="34"/>
      <c r="Q5" s="34"/>
      <c r="R5" s="35"/>
      <c r="S5" s="36"/>
      <c r="T5" s="37"/>
      <c r="U5" s="38"/>
      <c r="V5" s="39"/>
      <c r="W5" s="40"/>
      <c r="X5" s="40"/>
      <c r="Y5" s="40"/>
      <c r="Z5" s="41"/>
      <c r="AA5" s="10"/>
      <c r="AB5" s="11"/>
    </row>
    <row r="6" spans="1:28" ht="12.75">
      <c r="A6" s="44" t="s">
        <v>142</v>
      </c>
      <c r="N6" s="45"/>
      <c r="O6" s="45"/>
      <c r="P6" s="46"/>
      <c r="Q6" s="46"/>
      <c r="R6" s="47"/>
      <c r="S6" s="48"/>
      <c r="T6" s="49"/>
      <c r="U6" s="50"/>
      <c r="V6" s="51"/>
      <c r="W6" s="52"/>
      <c r="X6" s="52"/>
      <c r="Y6" s="52"/>
      <c r="Z6" s="53"/>
      <c r="AA6" s="54"/>
      <c r="AB6" s="55"/>
    </row>
    <row r="7" spans="1:49" ht="18.75">
      <c r="A7" s="2" t="s">
        <v>0</v>
      </c>
      <c r="B7" s="3" t="s">
        <v>1</v>
      </c>
      <c r="C7" s="4" t="s">
        <v>2</v>
      </c>
      <c r="D7" s="5" t="s">
        <v>3</v>
      </c>
      <c r="E7" s="6" t="s">
        <v>4</v>
      </c>
      <c r="F7" s="7" t="s">
        <v>5</v>
      </c>
      <c r="G7" s="7" t="s">
        <v>6</v>
      </c>
      <c r="H7" s="8" t="s">
        <v>7</v>
      </c>
      <c r="I7" s="9" t="s">
        <v>8</v>
      </c>
      <c r="J7" s="10" t="s">
        <v>9</v>
      </c>
      <c r="K7" s="10" t="s">
        <v>10</v>
      </c>
      <c r="L7" s="10" t="s">
        <v>11</v>
      </c>
      <c r="M7" s="11" t="s">
        <v>12</v>
      </c>
      <c r="N7" s="12" t="s">
        <v>13</v>
      </c>
      <c r="O7" s="12" t="s">
        <v>14</v>
      </c>
      <c r="P7" s="12" t="s">
        <v>15</v>
      </c>
      <c r="Q7" s="12"/>
      <c r="R7" s="13" t="s">
        <v>16</v>
      </c>
      <c r="S7" s="25" t="s">
        <v>17</v>
      </c>
      <c r="T7" s="25" t="s">
        <v>18</v>
      </c>
      <c r="U7" s="25" t="s">
        <v>19</v>
      </c>
      <c r="V7" t="s">
        <v>51</v>
      </c>
      <c r="W7" t="s">
        <v>52</v>
      </c>
      <c r="X7" t="s">
        <v>53</v>
      </c>
      <c r="Y7" s="18" t="s">
        <v>20</v>
      </c>
      <c r="Z7" s="18" t="s">
        <v>21</v>
      </c>
      <c r="AA7" s="18" t="s">
        <v>22</v>
      </c>
      <c r="AB7" s="18" t="s">
        <v>23</v>
      </c>
      <c r="AC7" s="28" t="s">
        <v>42</v>
      </c>
      <c r="AD7" s="29" t="s">
        <v>43</v>
      </c>
      <c r="AE7" s="29" t="s">
        <v>44</v>
      </c>
      <c r="AF7" s="29" t="s">
        <v>45</v>
      </c>
      <c r="AG7" s="29" t="s">
        <v>46</v>
      </c>
      <c r="AH7" s="29" t="s">
        <v>47</v>
      </c>
      <c r="AI7" s="29" t="s">
        <v>48</v>
      </c>
      <c r="AJ7" s="29" t="s">
        <v>43</v>
      </c>
      <c r="AK7" s="29" t="s">
        <v>44</v>
      </c>
      <c r="AL7" s="29" t="s">
        <v>45</v>
      </c>
      <c r="AM7" s="29" t="s">
        <v>46</v>
      </c>
      <c r="AN7" s="29" t="s">
        <v>47</v>
      </c>
      <c r="AO7" s="29" t="s">
        <v>48</v>
      </c>
      <c r="AP7" s="14" t="s">
        <v>24</v>
      </c>
      <c r="AQ7" s="3"/>
      <c r="AR7" s="3"/>
      <c r="AS7" s="14" t="s">
        <v>25</v>
      </c>
      <c r="AT7" s="15"/>
      <c r="AU7" s="16"/>
      <c r="AV7" s="16"/>
      <c r="AW7" s="17" t="s">
        <v>26</v>
      </c>
    </row>
    <row r="8" spans="1:49" ht="14.25">
      <c r="A8" s="2" t="s">
        <v>27</v>
      </c>
      <c r="B8" s="3">
        <v>2003</v>
      </c>
      <c r="C8" s="4" t="s">
        <v>28</v>
      </c>
      <c r="D8" s="5" t="s">
        <v>29</v>
      </c>
      <c r="E8" s="6" t="s">
        <v>30</v>
      </c>
      <c r="F8" s="7" t="s">
        <v>31</v>
      </c>
      <c r="G8" s="7" t="s">
        <v>31</v>
      </c>
      <c r="H8" s="8" t="s">
        <v>32</v>
      </c>
      <c r="I8" s="9" t="s">
        <v>32</v>
      </c>
      <c r="J8" s="10" t="s">
        <v>33</v>
      </c>
      <c r="K8" s="10" t="s">
        <v>33</v>
      </c>
      <c r="L8" s="10" t="s">
        <v>33</v>
      </c>
      <c r="M8" s="11" t="s">
        <v>33</v>
      </c>
      <c r="N8" s="12" t="s">
        <v>34</v>
      </c>
      <c r="O8" s="12" t="s">
        <v>35</v>
      </c>
      <c r="P8" s="12" t="s">
        <v>36</v>
      </c>
      <c r="Q8" s="12"/>
      <c r="R8" s="13" t="s">
        <v>37</v>
      </c>
      <c r="S8" s="13" t="s">
        <v>38</v>
      </c>
      <c r="T8" s="13" t="s">
        <v>38</v>
      </c>
      <c r="U8" s="13" t="s">
        <v>38</v>
      </c>
      <c r="V8" s="13" t="s">
        <v>38</v>
      </c>
      <c r="W8" s="13" t="s">
        <v>38</v>
      </c>
      <c r="X8" s="13" t="s">
        <v>38</v>
      </c>
      <c r="Y8" s="18" t="s">
        <v>39</v>
      </c>
      <c r="Z8" s="18" t="s">
        <v>40</v>
      </c>
      <c r="AA8" s="18" t="s">
        <v>40</v>
      </c>
      <c r="AB8" s="18" t="s">
        <v>35</v>
      </c>
      <c r="AC8" s="28" t="s">
        <v>49</v>
      </c>
      <c r="AD8" s="28" t="s">
        <v>50</v>
      </c>
      <c r="AE8" s="28" t="s">
        <v>50</v>
      </c>
      <c r="AF8" s="28" t="s">
        <v>50</v>
      </c>
      <c r="AG8" s="28" t="s">
        <v>50</v>
      </c>
      <c r="AH8" s="28" t="s">
        <v>50</v>
      </c>
      <c r="AI8" s="28" t="s">
        <v>50</v>
      </c>
      <c r="AJ8" s="28" t="s">
        <v>54</v>
      </c>
      <c r="AK8" s="28" t="s">
        <v>54</v>
      </c>
      <c r="AL8" s="28" t="s">
        <v>54</v>
      </c>
      <c r="AM8" s="28" t="s">
        <v>54</v>
      </c>
      <c r="AN8" s="28" t="s">
        <v>54</v>
      </c>
      <c r="AO8" s="28" t="s">
        <v>54</v>
      </c>
      <c r="AP8" s="14" t="s">
        <v>41</v>
      </c>
      <c r="AQ8" s="3"/>
      <c r="AR8" s="3"/>
      <c r="AS8" s="14" t="s">
        <v>41</v>
      </c>
      <c r="AT8" s="15"/>
      <c r="AU8" s="16"/>
      <c r="AV8" s="16"/>
      <c r="AW8" s="17" t="s">
        <v>41</v>
      </c>
    </row>
    <row r="9" spans="1:49" ht="12.75">
      <c r="A9" s="19">
        <v>37694</v>
      </c>
      <c r="B9" s="22">
        <v>73</v>
      </c>
      <c r="C9" s="21">
        <v>0.790393531</v>
      </c>
      <c r="D9" s="20">
        <v>0.790393531</v>
      </c>
      <c r="E9" s="24">
        <v>0</v>
      </c>
      <c r="F9">
        <v>39.61543189</v>
      </c>
      <c r="G9">
        <v>-78.76399454</v>
      </c>
      <c r="H9" s="26">
        <v>1048.9681818181816</v>
      </c>
      <c r="I9" s="23">
        <f>H9-35.15</f>
        <v>1013.8181818181816</v>
      </c>
      <c r="J9">
        <f>(8303.951372*(LN(1013.25/I9)))</f>
        <v>-4.655151074362022</v>
      </c>
      <c r="K9" s="23">
        <f>J9+243.5</f>
        <v>238.844848925638</v>
      </c>
      <c r="L9" s="23">
        <f aca="true" t="shared" si="0" ref="L9:L72">J9+262.519</f>
        <v>257.86384892563797</v>
      </c>
      <c r="M9" s="23">
        <f>AVERAGE(K9:L9)</f>
        <v>248.35434892563796</v>
      </c>
      <c r="N9" s="23">
        <v>8</v>
      </c>
      <c r="O9" s="23">
        <v>43.9</v>
      </c>
      <c r="P9" s="23">
        <v>382.4</v>
      </c>
      <c r="AP9" s="26">
        <v>0.004</v>
      </c>
      <c r="AS9" s="26">
        <v>0.55</v>
      </c>
      <c r="AW9" s="24">
        <v>5.041</v>
      </c>
    </row>
    <row r="10" spans="1:49" ht="12.75">
      <c r="A10" s="19">
        <v>37694</v>
      </c>
      <c r="B10" s="22">
        <v>73</v>
      </c>
      <c r="C10" s="21">
        <v>0.790509284</v>
      </c>
      <c r="D10" s="20">
        <v>0.790509284</v>
      </c>
      <c r="E10" s="24">
        <v>0</v>
      </c>
      <c r="F10">
        <v>39.61567412</v>
      </c>
      <c r="G10">
        <v>-78.7634178</v>
      </c>
      <c r="H10" s="26">
        <v>1050.2</v>
      </c>
      <c r="I10" s="23">
        <f aca="true" t="shared" si="1" ref="I10:I73">H10-35.15</f>
        <v>1015.0500000000001</v>
      </c>
      <c r="J10">
        <f aca="true" t="shared" si="2" ref="J10:J73">(8303.951372*(LN(1013.25/I10)))</f>
        <v>-14.73856568899172</v>
      </c>
      <c r="K10" s="23">
        <f aca="true" t="shared" si="3" ref="K10:K73">J10+243.5</f>
        <v>228.7614343110083</v>
      </c>
      <c r="L10" s="23">
        <f t="shared" si="0"/>
        <v>247.7804343110083</v>
      </c>
      <c r="M10" s="23">
        <f aca="true" t="shared" si="4" ref="M10:M73">AVERAGE(K10:L10)</f>
        <v>238.2709343110083</v>
      </c>
      <c r="N10" s="23">
        <v>7.2</v>
      </c>
      <c r="O10" s="23">
        <v>43.2</v>
      </c>
      <c r="P10" s="23">
        <v>394.9</v>
      </c>
      <c r="AP10" s="26">
        <v>0.006</v>
      </c>
      <c r="AS10" s="26">
        <v>0.541</v>
      </c>
      <c r="AW10" s="24">
        <v>5.042</v>
      </c>
    </row>
    <row r="11" spans="1:49" ht="12.75">
      <c r="A11" s="19">
        <v>37694</v>
      </c>
      <c r="B11" s="22">
        <v>73</v>
      </c>
      <c r="C11" s="21">
        <v>0.790624976</v>
      </c>
      <c r="D11" s="20">
        <v>0.790624976</v>
      </c>
      <c r="E11" s="24">
        <v>0</v>
      </c>
      <c r="F11">
        <v>39.61622088</v>
      </c>
      <c r="G11">
        <v>-78.76326544</v>
      </c>
      <c r="H11" s="26">
        <v>1050</v>
      </c>
      <c r="I11" s="23">
        <f t="shared" si="1"/>
        <v>1014.85</v>
      </c>
      <c r="J11">
        <f t="shared" si="2"/>
        <v>-13.102238500682416</v>
      </c>
      <c r="K11" s="23">
        <f t="shared" si="3"/>
        <v>230.3977614993176</v>
      </c>
      <c r="L11" s="23">
        <f t="shared" si="0"/>
        <v>249.4167614993176</v>
      </c>
      <c r="M11" s="23">
        <f t="shared" si="4"/>
        <v>239.9072614993176</v>
      </c>
      <c r="N11" s="23">
        <v>7.3</v>
      </c>
      <c r="O11" s="23">
        <v>43.3</v>
      </c>
      <c r="P11" s="23">
        <v>407.3</v>
      </c>
      <c r="AP11" s="26">
        <v>0.005</v>
      </c>
      <c r="AS11" s="26">
        <v>0.571</v>
      </c>
      <c r="AW11" s="24">
        <v>5.041</v>
      </c>
    </row>
    <row r="12" spans="1:49" ht="12.75">
      <c r="A12" s="19">
        <v>37694</v>
      </c>
      <c r="B12" s="22">
        <v>73</v>
      </c>
      <c r="C12" s="21">
        <v>0.790740728</v>
      </c>
      <c r="D12" s="20">
        <v>0.790740728</v>
      </c>
      <c r="E12" s="24">
        <v>0</v>
      </c>
      <c r="F12">
        <v>39.61685621</v>
      </c>
      <c r="G12">
        <v>-78.76310953</v>
      </c>
      <c r="H12" s="26">
        <v>1049.9</v>
      </c>
      <c r="I12" s="23">
        <f t="shared" si="1"/>
        <v>1014.7500000000001</v>
      </c>
      <c r="J12">
        <f t="shared" si="2"/>
        <v>-12.28395397380903</v>
      </c>
      <c r="K12" s="23">
        <f t="shared" si="3"/>
        <v>231.21604602619098</v>
      </c>
      <c r="L12" s="23">
        <f t="shared" si="0"/>
        <v>250.235046026191</v>
      </c>
      <c r="M12" s="23">
        <f t="shared" si="4"/>
        <v>240.72554602619098</v>
      </c>
      <c r="N12" s="23">
        <v>7.2</v>
      </c>
      <c r="O12" s="23">
        <v>44.2</v>
      </c>
      <c r="P12" s="23">
        <v>419.8</v>
      </c>
      <c r="AP12" s="26">
        <v>0.004</v>
      </c>
      <c r="AS12" s="26">
        <v>0.551</v>
      </c>
      <c r="AW12" s="24">
        <v>5.042</v>
      </c>
    </row>
    <row r="13" spans="1:49" ht="12.75">
      <c r="A13" s="19">
        <v>37694</v>
      </c>
      <c r="B13" s="22">
        <v>73</v>
      </c>
      <c r="C13" s="21">
        <v>0.790856481</v>
      </c>
      <c r="D13" s="20">
        <v>0.790856481</v>
      </c>
      <c r="E13" s="24">
        <v>0</v>
      </c>
      <c r="F13">
        <v>39.61733668</v>
      </c>
      <c r="G13">
        <v>-78.76277203</v>
      </c>
      <c r="H13" s="26">
        <v>1049.7</v>
      </c>
      <c r="I13" s="23">
        <f t="shared" si="1"/>
        <v>1014.5500000000001</v>
      </c>
      <c r="J13">
        <f t="shared" si="2"/>
        <v>-10.647142975162067</v>
      </c>
      <c r="K13" s="23">
        <f t="shared" si="3"/>
        <v>232.85285702483793</v>
      </c>
      <c r="L13" s="23">
        <f t="shared" si="0"/>
        <v>251.87185702483794</v>
      </c>
      <c r="M13" s="23">
        <f t="shared" si="4"/>
        <v>242.36235702483793</v>
      </c>
      <c r="N13" s="23">
        <v>7.4</v>
      </c>
      <c r="O13" s="23">
        <v>45</v>
      </c>
      <c r="P13" s="23">
        <v>432.1</v>
      </c>
      <c r="AP13" s="26">
        <v>0.004</v>
      </c>
      <c r="AS13" s="26">
        <v>0.561</v>
      </c>
      <c r="AW13" s="24">
        <v>5.041</v>
      </c>
    </row>
    <row r="14" spans="1:49" ht="12.75">
      <c r="A14" s="19">
        <v>37694</v>
      </c>
      <c r="B14" s="22">
        <v>73</v>
      </c>
      <c r="C14" s="21">
        <v>0.790972233</v>
      </c>
      <c r="D14" s="20">
        <v>0.790972233</v>
      </c>
      <c r="E14" s="24">
        <v>0</v>
      </c>
      <c r="F14">
        <v>39.61765898</v>
      </c>
      <c r="G14">
        <v>-78.76232712</v>
      </c>
      <c r="H14" s="26">
        <v>1049.7</v>
      </c>
      <c r="I14" s="23">
        <f t="shared" si="1"/>
        <v>1014.5500000000001</v>
      </c>
      <c r="J14">
        <f t="shared" si="2"/>
        <v>-10.647142975162067</v>
      </c>
      <c r="K14" s="23">
        <f t="shared" si="3"/>
        <v>232.85285702483793</v>
      </c>
      <c r="L14" s="23">
        <f t="shared" si="0"/>
        <v>251.87185702483794</v>
      </c>
      <c r="M14" s="23">
        <f t="shared" si="4"/>
        <v>242.36235702483793</v>
      </c>
      <c r="N14" s="23">
        <v>7.3</v>
      </c>
      <c r="O14" s="23">
        <v>46.4</v>
      </c>
      <c r="P14" s="23">
        <v>444.4</v>
      </c>
      <c r="AP14" s="26">
        <v>0.005</v>
      </c>
      <c r="AS14" s="26">
        <v>0.581</v>
      </c>
      <c r="AW14" s="24">
        <v>5.041</v>
      </c>
    </row>
    <row r="15" spans="1:49" ht="12.75">
      <c r="A15" s="19">
        <v>37694</v>
      </c>
      <c r="B15" s="22">
        <v>73</v>
      </c>
      <c r="C15" s="21">
        <v>0.791087985</v>
      </c>
      <c r="D15" s="20">
        <v>0.791087985</v>
      </c>
      <c r="E15" s="24">
        <v>0</v>
      </c>
      <c r="F15">
        <v>39.61791889</v>
      </c>
      <c r="G15">
        <v>-78.76185447</v>
      </c>
      <c r="H15" s="26">
        <v>1049.8</v>
      </c>
      <c r="I15" s="23">
        <f t="shared" si="1"/>
        <v>1014.65</v>
      </c>
      <c r="J15">
        <f t="shared" si="2"/>
        <v>-11.465588803933384</v>
      </c>
      <c r="K15" s="23">
        <f t="shared" si="3"/>
        <v>232.03441119606663</v>
      </c>
      <c r="L15" s="23">
        <f t="shared" si="0"/>
        <v>251.05341119606663</v>
      </c>
      <c r="M15" s="23">
        <f t="shared" si="4"/>
        <v>241.54391119606663</v>
      </c>
      <c r="N15" s="23">
        <v>7.3</v>
      </c>
      <c r="O15" s="23">
        <v>46.1</v>
      </c>
      <c r="P15" s="23">
        <v>456.9</v>
      </c>
      <c r="AP15" s="26">
        <v>0.005</v>
      </c>
      <c r="AS15" s="26">
        <v>0.552</v>
      </c>
      <c r="AW15" s="24">
        <v>5.043</v>
      </c>
    </row>
    <row r="16" spans="1:49" ht="12.75">
      <c r="A16" s="19">
        <v>37694</v>
      </c>
      <c r="B16" s="22">
        <v>73</v>
      </c>
      <c r="C16" s="21">
        <v>0.791203678</v>
      </c>
      <c r="D16" s="20">
        <v>0.791203678</v>
      </c>
      <c r="E16" s="24">
        <v>0</v>
      </c>
      <c r="F16">
        <v>39.6181941</v>
      </c>
      <c r="G16">
        <v>-78.76131739</v>
      </c>
      <c r="H16" s="26">
        <v>1049.6</v>
      </c>
      <c r="I16" s="23">
        <f t="shared" si="1"/>
        <v>1014.4499999999999</v>
      </c>
      <c r="J16">
        <f t="shared" si="2"/>
        <v>-9.828616471589926</v>
      </c>
      <c r="K16" s="23">
        <f t="shared" si="3"/>
        <v>233.67138352841008</v>
      </c>
      <c r="L16" s="23">
        <f t="shared" si="0"/>
        <v>252.69038352841008</v>
      </c>
      <c r="M16" s="23">
        <f t="shared" si="4"/>
        <v>243.18088352841008</v>
      </c>
      <c r="N16" s="23">
        <v>7</v>
      </c>
      <c r="O16" s="23">
        <v>45.2</v>
      </c>
      <c r="P16" s="23">
        <v>469.3</v>
      </c>
      <c r="AP16" s="26">
        <v>0.004</v>
      </c>
      <c r="AS16" s="26">
        <v>0.561</v>
      </c>
      <c r="AW16" s="24">
        <v>5.041</v>
      </c>
    </row>
    <row r="17" spans="1:49" ht="12.75">
      <c r="A17" s="19">
        <v>37694</v>
      </c>
      <c r="B17" s="22">
        <v>73</v>
      </c>
      <c r="C17" s="21">
        <v>0.79131943</v>
      </c>
      <c r="D17" s="20">
        <v>0.79131943</v>
      </c>
      <c r="E17" s="24">
        <v>0</v>
      </c>
      <c r="F17">
        <v>39.61853414</v>
      </c>
      <c r="G17">
        <v>-78.76062779</v>
      </c>
      <c r="H17" s="26">
        <v>1049.5</v>
      </c>
      <c r="I17" s="23">
        <f t="shared" si="1"/>
        <v>1014.35</v>
      </c>
      <c r="J17">
        <f t="shared" si="2"/>
        <v>-9.010009277315762</v>
      </c>
      <c r="K17" s="23">
        <f t="shared" si="3"/>
        <v>234.48999072268424</v>
      </c>
      <c r="L17" s="23">
        <f t="shared" si="0"/>
        <v>253.50899072268425</v>
      </c>
      <c r="M17" s="23">
        <f t="shared" si="4"/>
        <v>243.99949072268424</v>
      </c>
      <c r="N17" s="23">
        <v>7</v>
      </c>
      <c r="O17" s="23">
        <v>44.2</v>
      </c>
      <c r="P17" s="23">
        <v>481.9</v>
      </c>
      <c r="AP17" s="26">
        <v>0.006</v>
      </c>
      <c r="AS17" s="26">
        <v>0.523</v>
      </c>
      <c r="AW17" s="24">
        <v>5.043</v>
      </c>
    </row>
    <row r="18" spans="1:49" ht="12.75">
      <c r="A18" s="19">
        <v>37694</v>
      </c>
      <c r="B18" s="22">
        <v>73</v>
      </c>
      <c r="C18" s="21">
        <v>0.791435182</v>
      </c>
      <c r="D18" s="20">
        <v>0.791435182</v>
      </c>
      <c r="E18" s="24">
        <v>0</v>
      </c>
      <c r="F18">
        <v>39.61898378</v>
      </c>
      <c r="G18">
        <v>-78.75979699</v>
      </c>
      <c r="H18" s="26">
        <v>1049.1</v>
      </c>
      <c r="I18" s="23">
        <f t="shared" si="1"/>
        <v>1013.9499999999999</v>
      </c>
      <c r="J18">
        <f t="shared" si="2"/>
        <v>-5.734773274889024</v>
      </c>
      <c r="K18" s="23">
        <f t="shared" si="3"/>
        <v>237.76522672511098</v>
      </c>
      <c r="L18" s="23">
        <f t="shared" si="0"/>
        <v>256.78422672511095</v>
      </c>
      <c r="M18" s="23">
        <f t="shared" si="4"/>
        <v>247.27472672511095</v>
      </c>
      <c r="N18" s="23">
        <v>6.9</v>
      </c>
      <c r="O18" s="23">
        <v>45.2</v>
      </c>
      <c r="P18" s="23">
        <v>489.1</v>
      </c>
      <c r="AC18">
        <v>39990</v>
      </c>
      <c r="AP18" s="26">
        <v>0.005</v>
      </c>
      <c r="AS18" s="26">
        <v>0.571</v>
      </c>
      <c r="AW18" s="24">
        <v>5.041</v>
      </c>
    </row>
    <row r="19" spans="1:49" ht="12.75">
      <c r="A19" s="19">
        <v>37694</v>
      </c>
      <c r="B19" s="22">
        <v>73</v>
      </c>
      <c r="C19" s="21">
        <v>0.791550934</v>
      </c>
      <c r="D19" s="20">
        <v>0.791550934</v>
      </c>
      <c r="E19" s="24">
        <v>0</v>
      </c>
      <c r="F19">
        <v>39.61942111</v>
      </c>
      <c r="G19">
        <v>-78.75896536</v>
      </c>
      <c r="H19" s="26">
        <v>1048.9</v>
      </c>
      <c r="I19" s="23">
        <f t="shared" si="1"/>
        <v>1013.7500000000001</v>
      </c>
      <c r="J19">
        <f t="shared" si="2"/>
        <v>-4.096670715551511</v>
      </c>
      <c r="K19" s="23">
        <f t="shared" si="3"/>
        <v>239.4033292844485</v>
      </c>
      <c r="L19" s="23">
        <f t="shared" si="0"/>
        <v>258.4223292844485</v>
      </c>
      <c r="M19" s="23">
        <f t="shared" si="4"/>
        <v>248.9128292844485</v>
      </c>
      <c r="N19" s="23">
        <v>7</v>
      </c>
      <c r="O19" s="23">
        <v>45.7</v>
      </c>
      <c r="P19" s="23">
        <v>489.1</v>
      </c>
      <c r="AP19" s="26">
        <v>0.006</v>
      </c>
      <c r="AS19" s="26">
        <v>0.542</v>
      </c>
      <c r="AW19" s="24">
        <v>5.042</v>
      </c>
    </row>
    <row r="20" spans="1:49" ht="12.75">
      <c r="A20" s="19">
        <v>37694</v>
      </c>
      <c r="B20" s="22">
        <v>73</v>
      </c>
      <c r="C20" s="21">
        <v>0.791666687</v>
      </c>
      <c r="D20" s="20">
        <v>0.791666687</v>
      </c>
      <c r="E20" s="24">
        <v>0</v>
      </c>
      <c r="F20">
        <v>39.61988671</v>
      </c>
      <c r="G20">
        <v>-78.75806542</v>
      </c>
      <c r="H20" s="26">
        <v>1048.9</v>
      </c>
      <c r="I20" s="23">
        <f t="shared" si="1"/>
        <v>1013.7500000000001</v>
      </c>
      <c r="J20">
        <f t="shared" si="2"/>
        <v>-4.096670715551511</v>
      </c>
      <c r="K20" s="23">
        <f t="shared" si="3"/>
        <v>239.4033292844485</v>
      </c>
      <c r="L20" s="23">
        <f t="shared" si="0"/>
        <v>258.4223292844485</v>
      </c>
      <c r="M20" s="23">
        <f t="shared" si="4"/>
        <v>248.9128292844485</v>
      </c>
      <c r="N20" s="23">
        <v>7.3</v>
      </c>
      <c r="O20" s="23">
        <v>47.1</v>
      </c>
      <c r="P20" s="23">
        <v>0.9</v>
      </c>
      <c r="AP20" s="26">
        <v>0.006</v>
      </c>
      <c r="AS20" s="26">
        <v>0.552</v>
      </c>
      <c r="AW20" s="24">
        <v>5.041</v>
      </c>
    </row>
    <row r="21" spans="1:49" ht="12.75">
      <c r="A21" s="19">
        <v>37694</v>
      </c>
      <c r="B21" s="22">
        <v>73</v>
      </c>
      <c r="C21" s="21">
        <v>0.791782379</v>
      </c>
      <c r="D21" s="20">
        <v>0.791782379</v>
      </c>
      <c r="E21" s="24">
        <v>0</v>
      </c>
      <c r="F21">
        <v>39.62037225</v>
      </c>
      <c r="G21">
        <v>-78.75710777</v>
      </c>
      <c r="H21" s="26">
        <v>1048.7</v>
      </c>
      <c r="I21" s="23">
        <f t="shared" si="1"/>
        <v>1013.5500000000001</v>
      </c>
      <c r="J21">
        <f t="shared" si="2"/>
        <v>-2.458244947497281</v>
      </c>
      <c r="K21" s="23">
        <f t="shared" si="3"/>
        <v>241.0417550525027</v>
      </c>
      <c r="L21" s="23">
        <f t="shared" si="0"/>
        <v>260.0607550525027</v>
      </c>
      <c r="M21" s="23">
        <f t="shared" si="4"/>
        <v>250.5512550525027</v>
      </c>
      <c r="N21" s="23">
        <v>6.7</v>
      </c>
      <c r="O21" s="23">
        <v>47.1</v>
      </c>
      <c r="P21" s="23">
        <v>-0.1</v>
      </c>
      <c r="Q21" s="23">
        <f>AVERAGE(P20:P21)</f>
        <v>0.4</v>
      </c>
      <c r="AP21" s="26">
        <v>0.006</v>
      </c>
      <c r="AS21" s="26">
        <v>0.531</v>
      </c>
      <c r="AW21" s="24">
        <v>5.041</v>
      </c>
    </row>
    <row r="22" spans="1:49" ht="12.75">
      <c r="A22" s="19">
        <v>37694</v>
      </c>
      <c r="B22" s="22">
        <v>73</v>
      </c>
      <c r="C22" s="21">
        <v>0.791898131</v>
      </c>
      <c r="D22" s="20">
        <v>0.791898131</v>
      </c>
      <c r="E22" s="24">
        <v>0</v>
      </c>
      <c r="F22">
        <v>39.62088226</v>
      </c>
      <c r="G22">
        <v>-78.75621145</v>
      </c>
      <c r="H22" s="26">
        <v>1048.9</v>
      </c>
      <c r="I22" s="23">
        <f t="shared" si="1"/>
        <v>1013.7500000000001</v>
      </c>
      <c r="J22">
        <f t="shared" si="2"/>
        <v>-4.096670715551511</v>
      </c>
      <c r="K22" s="23">
        <f t="shared" si="3"/>
        <v>239.4033292844485</v>
      </c>
      <c r="L22" s="23">
        <f t="shared" si="0"/>
        <v>258.4223292844485</v>
      </c>
      <c r="M22" s="23">
        <f t="shared" si="4"/>
        <v>248.9128292844485</v>
      </c>
      <c r="N22" s="23">
        <v>7.4</v>
      </c>
      <c r="O22" s="23">
        <v>49.6</v>
      </c>
      <c r="P22" s="23">
        <v>0.4</v>
      </c>
      <c r="Q22" s="23">
        <f aca="true" t="shared" si="5" ref="Q22:Q85">AVERAGE(P21:P22)</f>
        <v>0.15000000000000002</v>
      </c>
      <c r="AP22" s="26">
        <v>0.005</v>
      </c>
      <c r="AS22" s="26">
        <v>0.541</v>
      </c>
      <c r="AW22" s="24">
        <v>5.041</v>
      </c>
    </row>
    <row r="23" spans="1:49" ht="12.75">
      <c r="A23" s="19">
        <v>37694</v>
      </c>
      <c r="B23" s="22">
        <v>73</v>
      </c>
      <c r="C23" s="21">
        <v>0.792013884</v>
      </c>
      <c r="D23" s="20">
        <v>0.792013884</v>
      </c>
      <c r="E23" s="24">
        <v>0</v>
      </c>
      <c r="F23">
        <v>39.62149666</v>
      </c>
      <c r="G23">
        <v>-78.75558873</v>
      </c>
      <c r="H23" s="26">
        <v>1048.9</v>
      </c>
      <c r="I23" s="23">
        <f t="shared" si="1"/>
        <v>1013.7500000000001</v>
      </c>
      <c r="J23">
        <f t="shared" si="2"/>
        <v>-4.096670715551511</v>
      </c>
      <c r="K23" s="23">
        <f t="shared" si="3"/>
        <v>239.4033292844485</v>
      </c>
      <c r="L23" s="23">
        <f t="shared" si="0"/>
        <v>258.4223292844485</v>
      </c>
      <c r="M23" s="23">
        <f t="shared" si="4"/>
        <v>248.9128292844485</v>
      </c>
      <c r="N23" s="23">
        <v>7.3</v>
      </c>
      <c r="O23" s="23">
        <v>47.4</v>
      </c>
      <c r="P23" s="23">
        <v>-0.1</v>
      </c>
      <c r="Q23" s="23">
        <f t="shared" si="5"/>
        <v>0.15000000000000002</v>
      </c>
      <c r="AP23" s="26">
        <v>0.006</v>
      </c>
      <c r="AS23" s="26">
        <v>0.531</v>
      </c>
      <c r="AW23" s="24">
        <v>5.044</v>
      </c>
    </row>
    <row r="24" spans="1:49" ht="12.75">
      <c r="A24" s="19">
        <v>37694</v>
      </c>
      <c r="B24" s="22">
        <v>73</v>
      </c>
      <c r="C24" s="21">
        <v>0.792129636</v>
      </c>
      <c r="D24" s="20">
        <v>0.792129636</v>
      </c>
      <c r="E24" s="24">
        <v>0</v>
      </c>
      <c r="F24">
        <v>39.62207235</v>
      </c>
      <c r="G24">
        <v>-78.75501751</v>
      </c>
      <c r="H24" s="26">
        <v>1048.9</v>
      </c>
      <c r="I24" s="23">
        <f t="shared" si="1"/>
        <v>1013.7500000000001</v>
      </c>
      <c r="J24">
        <f t="shared" si="2"/>
        <v>-4.096670715551511</v>
      </c>
      <c r="K24" s="23">
        <f t="shared" si="3"/>
        <v>239.4033292844485</v>
      </c>
      <c r="L24" s="23">
        <f t="shared" si="0"/>
        <v>258.4223292844485</v>
      </c>
      <c r="M24" s="23">
        <f t="shared" si="4"/>
        <v>248.9128292844485</v>
      </c>
      <c r="N24" s="23">
        <v>7.5</v>
      </c>
      <c r="O24" s="23">
        <v>47.6</v>
      </c>
      <c r="P24" s="23">
        <v>0.9</v>
      </c>
      <c r="Q24" s="23">
        <f t="shared" si="5"/>
        <v>0.4</v>
      </c>
      <c r="AC24">
        <v>37221</v>
      </c>
      <c r="AP24" s="26">
        <v>0.006</v>
      </c>
      <c r="AS24" s="26">
        <v>0.541</v>
      </c>
      <c r="AW24" s="24">
        <v>5.043</v>
      </c>
    </row>
    <row r="25" spans="1:49" ht="12.75">
      <c r="A25" s="19">
        <v>37694</v>
      </c>
      <c r="B25" s="22">
        <v>73</v>
      </c>
      <c r="C25" s="21">
        <v>0.792245388</v>
      </c>
      <c r="D25" s="20">
        <v>0.792245388</v>
      </c>
      <c r="E25" s="24">
        <v>0</v>
      </c>
      <c r="F25">
        <v>39.62241432</v>
      </c>
      <c r="G25">
        <v>-78.75467099</v>
      </c>
      <c r="H25" s="26">
        <v>1048.7</v>
      </c>
      <c r="I25" s="23">
        <f t="shared" si="1"/>
        <v>1013.5500000000001</v>
      </c>
      <c r="J25">
        <f t="shared" si="2"/>
        <v>-2.458244947497281</v>
      </c>
      <c r="K25" s="23">
        <f t="shared" si="3"/>
        <v>241.0417550525027</v>
      </c>
      <c r="L25" s="23">
        <f t="shared" si="0"/>
        <v>260.0607550525027</v>
      </c>
      <c r="M25" s="23">
        <f t="shared" si="4"/>
        <v>250.5512550525027</v>
      </c>
      <c r="N25" s="23">
        <v>7.3</v>
      </c>
      <c r="O25" s="23">
        <v>48.6</v>
      </c>
      <c r="P25" s="23">
        <v>0</v>
      </c>
      <c r="Q25" s="23">
        <f t="shared" si="5"/>
        <v>0.45</v>
      </c>
      <c r="AP25" s="26">
        <v>0.006</v>
      </c>
      <c r="AS25" s="26">
        <v>0.522</v>
      </c>
      <c r="AW25" s="24">
        <v>5.042</v>
      </c>
    </row>
    <row r="26" spans="1:49" ht="12.75">
      <c r="A26" s="19">
        <v>37694</v>
      </c>
      <c r="B26" s="22">
        <v>73</v>
      </c>
      <c r="C26" s="21">
        <v>0.79236114</v>
      </c>
      <c r="D26" s="20">
        <v>0.79236114</v>
      </c>
      <c r="E26" s="24">
        <v>0</v>
      </c>
      <c r="F26">
        <v>39.62230966</v>
      </c>
      <c r="G26">
        <v>-78.75430181</v>
      </c>
      <c r="H26" s="26">
        <v>1048.7</v>
      </c>
      <c r="I26" s="23">
        <f t="shared" si="1"/>
        <v>1013.5500000000001</v>
      </c>
      <c r="J26">
        <f t="shared" si="2"/>
        <v>-2.458244947497281</v>
      </c>
      <c r="K26" s="23">
        <f t="shared" si="3"/>
        <v>241.0417550525027</v>
      </c>
      <c r="L26" s="23">
        <f t="shared" si="0"/>
        <v>260.0607550525027</v>
      </c>
      <c r="M26" s="23">
        <f t="shared" si="4"/>
        <v>250.5512550525027</v>
      </c>
      <c r="N26" s="23">
        <v>7.6</v>
      </c>
      <c r="O26" s="23">
        <v>50</v>
      </c>
      <c r="P26" s="23">
        <v>1.4</v>
      </c>
      <c r="Q26" s="23">
        <f t="shared" si="5"/>
        <v>0.7</v>
      </c>
      <c r="AP26" s="26">
        <v>0.005</v>
      </c>
      <c r="AS26" s="26">
        <v>0.541</v>
      </c>
      <c r="AW26" s="24">
        <v>5.043</v>
      </c>
    </row>
    <row r="27" spans="1:49" ht="12.75">
      <c r="A27" s="19">
        <v>37694</v>
      </c>
      <c r="B27" s="22">
        <v>73</v>
      </c>
      <c r="C27" s="21">
        <v>0.792476833</v>
      </c>
      <c r="D27" s="20">
        <v>0.792476833</v>
      </c>
      <c r="E27" s="24">
        <v>0</v>
      </c>
      <c r="F27">
        <v>39.62224313</v>
      </c>
      <c r="G27">
        <v>-78.75422733</v>
      </c>
      <c r="H27" s="26">
        <v>1048.8</v>
      </c>
      <c r="I27" s="23">
        <f t="shared" si="1"/>
        <v>1013.65</v>
      </c>
      <c r="J27">
        <f t="shared" si="2"/>
        <v>-3.277498240583526</v>
      </c>
      <c r="K27" s="23">
        <f t="shared" si="3"/>
        <v>240.22250175941647</v>
      </c>
      <c r="L27" s="23">
        <f t="shared" si="0"/>
        <v>259.24150175941645</v>
      </c>
      <c r="M27" s="23">
        <f t="shared" si="4"/>
        <v>249.73200175941645</v>
      </c>
      <c r="N27" s="23">
        <v>7</v>
      </c>
      <c r="O27" s="23">
        <v>48.4</v>
      </c>
      <c r="P27" s="23">
        <v>-0.1</v>
      </c>
      <c r="Q27" s="23">
        <f t="shared" si="5"/>
        <v>0.6499999999999999</v>
      </c>
      <c r="S27">
        <v>4.54E-05</v>
      </c>
      <c r="T27">
        <v>3.21E-05</v>
      </c>
      <c r="U27">
        <v>2.14E-05</v>
      </c>
      <c r="V27">
        <v>-2.43E-07</v>
      </c>
      <c r="W27">
        <v>-3.09E-07</v>
      </c>
      <c r="X27">
        <v>-1.88E-06</v>
      </c>
      <c r="Y27" s="30">
        <v>991.1</v>
      </c>
      <c r="Z27" s="30">
        <v>297.9</v>
      </c>
      <c r="AA27" s="30">
        <v>293.8</v>
      </c>
      <c r="AB27" s="30">
        <v>19.4</v>
      </c>
      <c r="AP27" s="26">
        <v>0.005</v>
      </c>
      <c r="AS27" s="26">
        <v>0.501</v>
      </c>
      <c r="AW27" s="24">
        <v>5.042</v>
      </c>
    </row>
    <row r="28" spans="1:49" ht="12.75">
      <c r="A28" s="19">
        <v>37694</v>
      </c>
      <c r="B28" s="22">
        <v>73</v>
      </c>
      <c r="C28" s="21">
        <v>0.792592585</v>
      </c>
      <c r="D28" s="20">
        <v>0.792592585</v>
      </c>
      <c r="E28" s="24">
        <v>0</v>
      </c>
      <c r="F28">
        <v>39.62224023</v>
      </c>
      <c r="G28">
        <v>-78.75423416</v>
      </c>
      <c r="H28" s="26">
        <v>1048.7</v>
      </c>
      <c r="I28" s="23">
        <f t="shared" si="1"/>
        <v>1013.5500000000001</v>
      </c>
      <c r="J28">
        <f t="shared" si="2"/>
        <v>-2.458244947497281</v>
      </c>
      <c r="K28" s="23">
        <f t="shared" si="3"/>
        <v>241.0417550525027</v>
      </c>
      <c r="L28" s="23">
        <f t="shared" si="0"/>
        <v>260.0607550525027</v>
      </c>
      <c r="M28" s="23">
        <f t="shared" si="4"/>
        <v>250.5512550525027</v>
      </c>
      <c r="N28" s="23">
        <v>6.5</v>
      </c>
      <c r="O28" s="23">
        <v>46.8</v>
      </c>
      <c r="P28" s="23">
        <v>0.4</v>
      </c>
      <c r="Q28" s="23">
        <f t="shared" si="5"/>
        <v>0.15000000000000002</v>
      </c>
      <c r="Y28" s="30"/>
      <c r="Z28" s="30"/>
      <c r="AA28" s="30"/>
      <c r="AB28" s="30"/>
      <c r="AP28" s="26">
        <v>0.004</v>
      </c>
      <c r="AS28" s="26">
        <v>0.541</v>
      </c>
      <c r="AW28" s="24">
        <v>5.041</v>
      </c>
    </row>
    <row r="29" spans="1:49" ht="12.75">
      <c r="A29" s="19">
        <v>37694</v>
      </c>
      <c r="B29" s="22">
        <v>73</v>
      </c>
      <c r="C29" s="21">
        <v>0.792708337</v>
      </c>
      <c r="D29" s="20">
        <v>0.792708337</v>
      </c>
      <c r="E29" s="24">
        <v>0</v>
      </c>
      <c r="F29">
        <v>39.62222564</v>
      </c>
      <c r="G29">
        <v>-78.7542409</v>
      </c>
      <c r="H29" s="26">
        <v>1048.8</v>
      </c>
      <c r="I29" s="23">
        <f t="shared" si="1"/>
        <v>1013.65</v>
      </c>
      <c r="J29">
        <f t="shared" si="2"/>
        <v>-3.277498240583526</v>
      </c>
      <c r="K29" s="23">
        <f t="shared" si="3"/>
        <v>240.22250175941647</v>
      </c>
      <c r="L29" s="23">
        <f t="shared" si="0"/>
        <v>259.24150175941645</v>
      </c>
      <c r="M29" s="23">
        <f t="shared" si="4"/>
        <v>249.73200175941645</v>
      </c>
      <c r="N29" s="23">
        <v>6.8</v>
      </c>
      <c r="O29" s="23">
        <v>46.7</v>
      </c>
      <c r="P29" s="23">
        <v>-0.1</v>
      </c>
      <c r="Q29" s="23">
        <f t="shared" si="5"/>
        <v>0.15000000000000002</v>
      </c>
      <c r="Y29" s="30"/>
      <c r="Z29" s="30"/>
      <c r="AA29" s="30"/>
      <c r="AB29" s="30"/>
      <c r="AP29" s="26">
        <v>0.006</v>
      </c>
      <c r="AS29" s="26">
        <v>0.561</v>
      </c>
      <c r="AW29" s="24">
        <v>5.043</v>
      </c>
    </row>
    <row r="30" spans="1:49" ht="12.75">
      <c r="A30" s="19">
        <v>37694</v>
      </c>
      <c r="B30" s="22">
        <v>73</v>
      </c>
      <c r="C30" s="21">
        <v>0.79282409</v>
      </c>
      <c r="D30" s="20">
        <v>0.79282409</v>
      </c>
      <c r="E30" s="24">
        <v>0</v>
      </c>
      <c r="F30">
        <v>39.6221929</v>
      </c>
      <c r="G30">
        <v>-78.75424562</v>
      </c>
      <c r="H30" s="26">
        <v>1048.6</v>
      </c>
      <c r="I30" s="23">
        <f t="shared" si="1"/>
        <v>1013.4499999999999</v>
      </c>
      <c r="J30">
        <f t="shared" si="2"/>
        <v>-1.6389108203388818</v>
      </c>
      <c r="K30" s="23">
        <f t="shared" si="3"/>
        <v>241.86108917966112</v>
      </c>
      <c r="L30" s="23">
        <f t="shared" si="0"/>
        <v>260.8800891796611</v>
      </c>
      <c r="M30" s="23">
        <f t="shared" si="4"/>
        <v>251.37058917966112</v>
      </c>
      <c r="N30" s="23">
        <v>7.1</v>
      </c>
      <c r="O30" s="23">
        <v>48.1</v>
      </c>
      <c r="P30" s="23">
        <v>0.4</v>
      </c>
      <c r="Q30" s="23">
        <f t="shared" si="5"/>
        <v>0.15000000000000002</v>
      </c>
      <c r="S30">
        <v>4.06E-05</v>
      </c>
      <c r="T30">
        <v>2.81E-05</v>
      </c>
      <c r="U30">
        <v>1.83E-05</v>
      </c>
      <c r="V30">
        <v>-2.9E-07</v>
      </c>
      <c r="W30">
        <v>-3.85E-07</v>
      </c>
      <c r="X30">
        <v>-1.93E-06</v>
      </c>
      <c r="Y30" s="30">
        <v>991.1</v>
      </c>
      <c r="Z30" s="30">
        <v>297.9</v>
      </c>
      <c r="AA30" s="30">
        <v>293.9</v>
      </c>
      <c r="AB30" s="30">
        <v>19.4</v>
      </c>
      <c r="AC30">
        <v>51451</v>
      </c>
      <c r="AP30" s="26">
        <v>0.004</v>
      </c>
      <c r="AS30" s="26">
        <v>0.551</v>
      </c>
      <c r="AW30" s="24">
        <v>5.043</v>
      </c>
    </row>
    <row r="31" spans="1:49" ht="12.75">
      <c r="A31" s="19">
        <v>37694</v>
      </c>
      <c r="B31" s="22">
        <v>73</v>
      </c>
      <c r="C31" s="21">
        <v>0.792939842</v>
      </c>
      <c r="D31" s="20">
        <v>0.792939842</v>
      </c>
      <c r="E31" s="24">
        <v>0</v>
      </c>
      <c r="F31">
        <v>39.622171</v>
      </c>
      <c r="G31">
        <v>-78.7542444</v>
      </c>
      <c r="H31" s="26">
        <v>1048.9</v>
      </c>
      <c r="I31" s="23">
        <f t="shared" si="1"/>
        <v>1013.7500000000001</v>
      </c>
      <c r="J31">
        <f t="shared" si="2"/>
        <v>-4.096670715551511</v>
      </c>
      <c r="K31" s="23">
        <f t="shared" si="3"/>
        <v>239.4033292844485</v>
      </c>
      <c r="L31" s="23">
        <f t="shared" si="0"/>
        <v>258.4223292844485</v>
      </c>
      <c r="M31" s="23">
        <f t="shared" si="4"/>
        <v>248.9128292844485</v>
      </c>
      <c r="N31" s="23">
        <v>7.4</v>
      </c>
      <c r="O31" s="23">
        <v>49.6</v>
      </c>
      <c r="P31" s="23">
        <v>-0.6</v>
      </c>
      <c r="Q31" s="23">
        <f t="shared" si="5"/>
        <v>-0.09999999999999998</v>
      </c>
      <c r="Y31" s="30"/>
      <c r="Z31" s="30"/>
      <c r="AA31" s="30"/>
      <c r="AB31" s="30"/>
      <c r="AD31">
        <v>10951</v>
      </c>
      <c r="AE31">
        <v>1817</v>
      </c>
      <c r="AF31">
        <v>1287</v>
      </c>
      <c r="AG31">
        <v>429</v>
      </c>
      <c r="AH31">
        <v>142</v>
      </c>
      <c r="AI31">
        <v>318</v>
      </c>
      <c r="AJ31">
        <f aca="true" t="shared" si="6" ref="AJ31:AO73">IF(AD31&gt;0,(AD31*(60/1))/2.83,"")</f>
        <v>232176.67844522969</v>
      </c>
      <c r="AK31">
        <f t="shared" si="6"/>
        <v>38522.968197879854</v>
      </c>
      <c r="AL31">
        <f t="shared" si="6"/>
        <v>27286.219081272084</v>
      </c>
      <c r="AM31">
        <f t="shared" si="6"/>
        <v>9095.406360424027</v>
      </c>
      <c r="AN31">
        <f t="shared" si="6"/>
        <v>3010.6007067137807</v>
      </c>
      <c r="AO31">
        <f t="shared" si="6"/>
        <v>6742.049469964664</v>
      </c>
      <c r="AP31" s="26">
        <v>0.005</v>
      </c>
      <c r="AS31" s="26">
        <v>0.551</v>
      </c>
      <c r="AW31" s="24">
        <v>5.043</v>
      </c>
    </row>
    <row r="32" spans="1:49" ht="12.75">
      <c r="A32" s="19">
        <v>37694</v>
      </c>
      <c r="B32" s="22">
        <v>73</v>
      </c>
      <c r="C32" s="21">
        <v>0.793055534</v>
      </c>
      <c r="D32" s="20">
        <v>0.793055534</v>
      </c>
      <c r="E32" s="24">
        <v>0</v>
      </c>
      <c r="F32">
        <v>39.62217756</v>
      </c>
      <c r="G32">
        <v>-78.75423267</v>
      </c>
      <c r="H32" s="26">
        <v>1048.8</v>
      </c>
      <c r="I32" s="23">
        <f t="shared" si="1"/>
        <v>1013.65</v>
      </c>
      <c r="J32">
        <f t="shared" si="2"/>
        <v>-3.277498240583526</v>
      </c>
      <c r="K32" s="23">
        <f t="shared" si="3"/>
        <v>240.22250175941647</v>
      </c>
      <c r="L32" s="23">
        <f t="shared" si="0"/>
        <v>259.24150175941645</v>
      </c>
      <c r="M32" s="23">
        <f t="shared" si="4"/>
        <v>249.73200175941645</v>
      </c>
      <c r="N32" s="23">
        <v>7.3</v>
      </c>
      <c r="O32" s="23">
        <v>47.8</v>
      </c>
      <c r="P32" s="23">
        <v>0.4</v>
      </c>
      <c r="Q32" s="23">
        <f t="shared" si="5"/>
        <v>-0.09999999999999998</v>
      </c>
      <c r="Y32" s="30"/>
      <c r="Z32" s="30"/>
      <c r="AA32" s="30"/>
      <c r="AB32" s="30"/>
      <c r="AD32">
        <v>12055</v>
      </c>
      <c r="AE32">
        <v>2072</v>
      </c>
      <c r="AF32">
        <v>1501</v>
      </c>
      <c r="AG32">
        <v>457</v>
      </c>
      <c r="AH32">
        <v>174</v>
      </c>
      <c r="AI32">
        <v>351</v>
      </c>
      <c r="AJ32">
        <f t="shared" si="6"/>
        <v>255583.03886925796</v>
      </c>
      <c r="AK32">
        <f t="shared" si="6"/>
        <v>43929.32862190813</v>
      </c>
      <c r="AL32">
        <f t="shared" si="6"/>
        <v>31823.32155477032</v>
      </c>
      <c r="AM32">
        <f t="shared" si="6"/>
        <v>9689.04593639576</v>
      </c>
      <c r="AN32">
        <f t="shared" si="6"/>
        <v>3689.04593639576</v>
      </c>
      <c r="AO32">
        <f t="shared" si="6"/>
        <v>7441.696113074205</v>
      </c>
      <c r="AP32" s="26">
        <v>0.006</v>
      </c>
      <c r="AS32" s="26">
        <v>0.542</v>
      </c>
      <c r="AW32" s="24">
        <v>5.044</v>
      </c>
    </row>
    <row r="33" spans="1:49" ht="12.75">
      <c r="A33" s="19">
        <v>37694</v>
      </c>
      <c r="B33" s="22">
        <v>73</v>
      </c>
      <c r="C33" s="21">
        <v>0.793171287</v>
      </c>
      <c r="D33" s="20">
        <v>0.793171287</v>
      </c>
      <c r="E33" s="24">
        <v>0</v>
      </c>
      <c r="F33">
        <v>39.62220221</v>
      </c>
      <c r="G33">
        <v>-78.75422979</v>
      </c>
      <c r="H33" s="26">
        <v>1048.9</v>
      </c>
      <c r="I33" s="23">
        <f t="shared" si="1"/>
        <v>1013.7500000000001</v>
      </c>
      <c r="J33">
        <f t="shared" si="2"/>
        <v>-4.096670715551511</v>
      </c>
      <c r="K33" s="23">
        <f t="shared" si="3"/>
        <v>239.4033292844485</v>
      </c>
      <c r="L33" s="23">
        <f t="shared" si="0"/>
        <v>258.4223292844485</v>
      </c>
      <c r="M33" s="23">
        <f t="shared" si="4"/>
        <v>248.9128292844485</v>
      </c>
      <c r="N33" s="23">
        <v>7.2</v>
      </c>
      <c r="O33" s="23">
        <v>46.9</v>
      </c>
      <c r="P33" s="23">
        <v>-0.1</v>
      </c>
      <c r="Q33" s="23">
        <f t="shared" si="5"/>
        <v>0.15000000000000002</v>
      </c>
      <c r="S33">
        <v>4.05E-05</v>
      </c>
      <c r="T33">
        <v>2.84E-05</v>
      </c>
      <c r="U33">
        <v>1.85E-05</v>
      </c>
      <c r="V33">
        <v>-2.71E-07</v>
      </c>
      <c r="W33">
        <v>-2.58E-07</v>
      </c>
      <c r="X33">
        <v>-1.85E-06</v>
      </c>
      <c r="Y33" s="30">
        <v>991.1</v>
      </c>
      <c r="Z33" s="30">
        <v>298</v>
      </c>
      <c r="AA33" s="30">
        <v>294</v>
      </c>
      <c r="AB33" s="30">
        <v>19.6</v>
      </c>
      <c r="AD33">
        <v>12939</v>
      </c>
      <c r="AE33">
        <v>2120</v>
      </c>
      <c r="AF33">
        <v>1667</v>
      </c>
      <c r="AG33">
        <v>480</v>
      </c>
      <c r="AH33">
        <v>165</v>
      </c>
      <c r="AI33">
        <v>354</v>
      </c>
      <c r="AJ33">
        <f t="shared" si="6"/>
        <v>274325.0883392226</v>
      </c>
      <c r="AK33">
        <f t="shared" si="6"/>
        <v>44946.9964664311</v>
      </c>
      <c r="AL33">
        <f t="shared" si="6"/>
        <v>35342.75618374558</v>
      </c>
      <c r="AM33">
        <f t="shared" si="6"/>
        <v>10176.678445229682</v>
      </c>
      <c r="AN33">
        <f t="shared" si="6"/>
        <v>3498.233215547703</v>
      </c>
      <c r="AO33">
        <f t="shared" si="6"/>
        <v>7505.30035335689</v>
      </c>
      <c r="AP33" s="26">
        <v>0.005</v>
      </c>
      <c r="AS33" s="26">
        <v>0.572</v>
      </c>
      <c r="AW33" s="24">
        <v>5.041</v>
      </c>
    </row>
    <row r="34" spans="1:49" ht="12.75">
      <c r="A34" s="19">
        <v>37694</v>
      </c>
      <c r="B34" s="22">
        <v>73</v>
      </c>
      <c r="C34" s="21">
        <v>0.793287039</v>
      </c>
      <c r="D34" s="20">
        <v>0.793287039</v>
      </c>
      <c r="E34" s="24">
        <v>0</v>
      </c>
      <c r="F34">
        <v>39.62220026</v>
      </c>
      <c r="G34">
        <v>-78.75422103</v>
      </c>
      <c r="H34" s="26">
        <v>1048.6</v>
      </c>
      <c r="I34" s="23">
        <f t="shared" si="1"/>
        <v>1013.4499999999999</v>
      </c>
      <c r="J34">
        <f t="shared" si="2"/>
        <v>-1.6389108203388818</v>
      </c>
      <c r="K34" s="23">
        <f t="shared" si="3"/>
        <v>241.86108917966112</v>
      </c>
      <c r="L34" s="23">
        <f t="shared" si="0"/>
        <v>260.8800891796611</v>
      </c>
      <c r="M34" s="23">
        <f t="shared" si="4"/>
        <v>251.37058917966112</v>
      </c>
      <c r="N34" s="23">
        <v>7.3</v>
      </c>
      <c r="O34" s="23">
        <v>47.4</v>
      </c>
      <c r="P34" s="23">
        <v>-0.1</v>
      </c>
      <c r="Q34" s="23">
        <f t="shared" si="5"/>
        <v>-0.1</v>
      </c>
      <c r="Y34" s="30"/>
      <c r="Z34" s="30"/>
      <c r="AA34" s="30"/>
      <c r="AB34" s="30"/>
      <c r="AD34">
        <v>13155</v>
      </c>
      <c r="AE34">
        <v>2208</v>
      </c>
      <c r="AF34">
        <v>1579</v>
      </c>
      <c r="AG34">
        <v>506</v>
      </c>
      <c r="AH34">
        <v>194</v>
      </c>
      <c r="AI34">
        <v>349</v>
      </c>
      <c r="AJ34">
        <f t="shared" si="6"/>
        <v>278904.593639576</v>
      </c>
      <c r="AK34">
        <f t="shared" si="6"/>
        <v>46812.72084805654</v>
      </c>
      <c r="AL34">
        <f t="shared" si="6"/>
        <v>33477.03180212014</v>
      </c>
      <c r="AM34">
        <f t="shared" si="6"/>
        <v>10727.91519434629</v>
      </c>
      <c r="AN34">
        <f t="shared" si="6"/>
        <v>4113.074204946996</v>
      </c>
      <c r="AO34">
        <f t="shared" si="6"/>
        <v>7399.293286219081</v>
      </c>
      <c r="AP34" s="26">
        <v>0.006</v>
      </c>
      <c r="AS34" s="26">
        <v>0.571</v>
      </c>
      <c r="AW34" s="24">
        <v>5.043</v>
      </c>
    </row>
    <row r="35" spans="1:49" ht="12.75">
      <c r="A35" s="19">
        <v>37694</v>
      </c>
      <c r="B35" s="22">
        <v>73</v>
      </c>
      <c r="C35" s="21">
        <v>0.793402791</v>
      </c>
      <c r="D35" s="20">
        <v>0.793402791</v>
      </c>
      <c r="E35" s="24">
        <v>0</v>
      </c>
      <c r="F35">
        <v>39.62222471</v>
      </c>
      <c r="G35">
        <v>-78.75426492</v>
      </c>
      <c r="H35" s="26">
        <v>1048.7</v>
      </c>
      <c r="I35" s="23">
        <f t="shared" si="1"/>
        <v>1013.5500000000001</v>
      </c>
      <c r="J35">
        <f t="shared" si="2"/>
        <v>-2.458244947497281</v>
      </c>
      <c r="K35" s="23">
        <f t="shared" si="3"/>
        <v>241.0417550525027</v>
      </c>
      <c r="L35" s="23">
        <f t="shared" si="0"/>
        <v>260.0607550525027</v>
      </c>
      <c r="M35" s="23">
        <f t="shared" si="4"/>
        <v>250.5512550525027</v>
      </c>
      <c r="N35" s="23">
        <v>7.3</v>
      </c>
      <c r="O35" s="23">
        <v>47.3</v>
      </c>
      <c r="P35" s="23">
        <v>-0.1</v>
      </c>
      <c r="Q35" s="23">
        <f t="shared" si="5"/>
        <v>-0.1</v>
      </c>
      <c r="Y35" s="30"/>
      <c r="Z35" s="30"/>
      <c r="AA35" s="30"/>
      <c r="AB35" s="30"/>
      <c r="AD35">
        <v>13505</v>
      </c>
      <c r="AE35">
        <v>2225</v>
      </c>
      <c r="AF35">
        <v>1563</v>
      </c>
      <c r="AG35">
        <v>474</v>
      </c>
      <c r="AH35">
        <v>198</v>
      </c>
      <c r="AI35">
        <v>374</v>
      </c>
      <c r="AJ35">
        <f t="shared" si="6"/>
        <v>286325.0883392226</v>
      </c>
      <c r="AK35">
        <f t="shared" si="6"/>
        <v>47173.14487632509</v>
      </c>
      <c r="AL35">
        <f t="shared" si="6"/>
        <v>33137.80918727915</v>
      </c>
      <c r="AM35">
        <f t="shared" si="6"/>
        <v>10049.469964664311</v>
      </c>
      <c r="AN35">
        <f t="shared" si="6"/>
        <v>4197.879858657244</v>
      </c>
      <c r="AO35">
        <f t="shared" si="6"/>
        <v>7929.328621908127</v>
      </c>
      <c r="AP35" s="26">
        <v>0.005</v>
      </c>
      <c r="AS35" s="26">
        <v>0.552</v>
      </c>
      <c r="AW35" s="24">
        <v>5.043</v>
      </c>
    </row>
    <row r="36" spans="1:49" ht="12.75">
      <c r="A36" s="19">
        <v>37694</v>
      </c>
      <c r="B36" s="22">
        <v>73</v>
      </c>
      <c r="C36" s="21">
        <v>0.793518543</v>
      </c>
      <c r="D36" s="20">
        <v>0.793518543</v>
      </c>
      <c r="E36" s="24">
        <v>0</v>
      </c>
      <c r="F36">
        <v>39.62223181</v>
      </c>
      <c r="G36">
        <v>-78.75426483</v>
      </c>
      <c r="H36" s="26">
        <v>1048.9</v>
      </c>
      <c r="I36" s="23">
        <f t="shared" si="1"/>
        <v>1013.7500000000001</v>
      </c>
      <c r="J36">
        <f t="shared" si="2"/>
        <v>-4.096670715551511</v>
      </c>
      <c r="K36" s="23">
        <f t="shared" si="3"/>
        <v>239.4033292844485</v>
      </c>
      <c r="L36" s="23">
        <f t="shared" si="0"/>
        <v>258.4223292844485</v>
      </c>
      <c r="M36" s="23">
        <f t="shared" si="4"/>
        <v>248.9128292844485</v>
      </c>
      <c r="N36" s="23">
        <v>6.9</v>
      </c>
      <c r="O36" s="23">
        <v>46.2</v>
      </c>
      <c r="P36" s="23">
        <v>0.4</v>
      </c>
      <c r="Q36" s="23">
        <f t="shared" si="5"/>
        <v>0.15000000000000002</v>
      </c>
      <c r="S36">
        <v>4.02E-05</v>
      </c>
      <c r="T36">
        <v>2.71E-05</v>
      </c>
      <c r="U36">
        <v>1.71E-05</v>
      </c>
      <c r="V36">
        <v>-3.76E-07</v>
      </c>
      <c r="W36">
        <v>-4.02E-07</v>
      </c>
      <c r="X36">
        <v>-1.83E-06</v>
      </c>
      <c r="Y36" s="30">
        <v>991.2</v>
      </c>
      <c r="Z36" s="30">
        <v>298.1</v>
      </c>
      <c r="AA36" s="30">
        <v>294.1</v>
      </c>
      <c r="AB36" s="30">
        <v>19.8</v>
      </c>
      <c r="AC36">
        <v>92019</v>
      </c>
      <c r="AD36">
        <v>13344</v>
      </c>
      <c r="AE36">
        <v>2088</v>
      </c>
      <c r="AF36">
        <v>1472</v>
      </c>
      <c r="AG36">
        <v>490</v>
      </c>
      <c r="AH36">
        <v>145</v>
      </c>
      <c r="AI36">
        <v>342</v>
      </c>
      <c r="AJ36">
        <f t="shared" si="6"/>
        <v>282911.6607773852</v>
      </c>
      <c r="AK36">
        <f t="shared" si="6"/>
        <v>44268.55123674912</v>
      </c>
      <c r="AL36">
        <f t="shared" si="6"/>
        <v>31208.480565371025</v>
      </c>
      <c r="AM36">
        <f t="shared" si="6"/>
        <v>10388.6925795053</v>
      </c>
      <c r="AN36">
        <f t="shared" si="6"/>
        <v>3074.2049469964663</v>
      </c>
      <c r="AO36">
        <f t="shared" si="6"/>
        <v>7250.883392226148</v>
      </c>
      <c r="AP36" s="26">
        <v>0.005</v>
      </c>
      <c r="AS36" s="26">
        <v>0.561</v>
      </c>
      <c r="AW36" s="24">
        <v>5.042</v>
      </c>
    </row>
    <row r="37" spans="1:49" ht="12.75">
      <c r="A37" s="19">
        <v>37694</v>
      </c>
      <c r="B37" s="22">
        <v>73</v>
      </c>
      <c r="C37" s="21">
        <v>0.793634236</v>
      </c>
      <c r="D37" s="20">
        <v>0.793634236</v>
      </c>
      <c r="E37" s="24">
        <v>0</v>
      </c>
      <c r="F37">
        <v>39.62224064</v>
      </c>
      <c r="G37">
        <v>-78.75426218</v>
      </c>
      <c r="H37" s="26">
        <v>1048.6</v>
      </c>
      <c r="I37" s="23">
        <f t="shared" si="1"/>
        <v>1013.4499999999999</v>
      </c>
      <c r="J37">
        <f t="shared" si="2"/>
        <v>-1.6389108203388818</v>
      </c>
      <c r="K37" s="23">
        <f t="shared" si="3"/>
        <v>241.86108917966112</v>
      </c>
      <c r="L37" s="23">
        <f t="shared" si="0"/>
        <v>260.8800891796611</v>
      </c>
      <c r="M37" s="23">
        <f t="shared" si="4"/>
        <v>251.37058917966112</v>
      </c>
      <c r="N37" s="23">
        <v>6.9</v>
      </c>
      <c r="O37" s="23">
        <v>45.5</v>
      </c>
      <c r="P37" s="23">
        <v>-0.1</v>
      </c>
      <c r="Q37" s="23">
        <f t="shared" si="5"/>
        <v>0.15000000000000002</v>
      </c>
      <c r="Y37" s="30"/>
      <c r="Z37" s="30"/>
      <c r="AA37" s="30"/>
      <c r="AB37" s="30"/>
      <c r="AD37">
        <v>13703</v>
      </c>
      <c r="AE37">
        <v>2078</v>
      </c>
      <c r="AF37">
        <v>1496</v>
      </c>
      <c r="AG37">
        <v>485</v>
      </c>
      <c r="AH37">
        <v>153</v>
      </c>
      <c r="AI37">
        <v>311</v>
      </c>
      <c r="AJ37">
        <f t="shared" si="6"/>
        <v>290522.96819787985</v>
      </c>
      <c r="AK37">
        <f t="shared" si="6"/>
        <v>44056.5371024735</v>
      </c>
      <c r="AL37">
        <f t="shared" si="6"/>
        <v>31717.31448763251</v>
      </c>
      <c r="AM37">
        <f t="shared" si="6"/>
        <v>10282.68551236749</v>
      </c>
      <c r="AN37">
        <f t="shared" si="6"/>
        <v>3243.816254416961</v>
      </c>
      <c r="AO37">
        <f t="shared" si="6"/>
        <v>6593.639575971732</v>
      </c>
      <c r="AP37" s="26">
        <v>0.004</v>
      </c>
      <c r="AS37" s="26">
        <v>0.571</v>
      </c>
      <c r="AW37" s="24">
        <v>5.043</v>
      </c>
    </row>
    <row r="38" spans="1:49" ht="12.75">
      <c r="A38" s="19">
        <v>37694</v>
      </c>
      <c r="B38" s="22">
        <v>73</v>
      </c>
      <c r="C38" s="21">
        <v>0.793749988</v>
      </c>
      <c r="D38" s="20">
        <v>0.793749988</v>
      </c>
      <c r="E38" s="24">
        <v>0</v>
      </c>
      <c r="F38">
        <v>39.62223482</v>
      </c>
      <c r="G38">
        <v>-78.75423492</v>
      </c>
      <c r="H38" s="26">
        <v>1048.7</v>
      </c>
      <c r="I38" s="23">
        <f t="shared" si="1"/>
        <v>1013.5500000000001</v>
      </c>
      <c r="J38">
        <f t="shared" si="2"/>
        <v>-2.458244947497281</v>
      </c>
      <c r="K38" s="23">
        <f t="shared" si="3"/>
        <v>241.0417550525027</v>
      </c>
      <c r="L38" s="23">
        <f t="shared" si="0"/>
        <v>260.0607550525027</v>
      </c>
      <c r="M38" s="23">
        <f t="shared" si="4"/>
        <v>250.5512550525027</v>
      </c>
      <c r="N38" s="23">
        <v>7.2</v>
      </c>
      <c r="O38" s="23">
        <v>45.6</v>
      </c>
      <c r="P38" s="23">
        <v>-0.1</v>
      </c>
      <c r="Q38" s="23">
        <f t="shared" si="5"/>
        <v>-0.1</v>
      </c>
      <c r="Y38" s="30"/>
      <c r="Z38" s="30"/>
      <c r="AA38" s="30"/>
      <c r="AB38" s="30"/>
      <c r="AD38">
        <v>14211</v>
      </c>
      <c r="AE38">
        <v>2169</v>
      </c>
      <c r="AF38">
        <v>1518</v>
      </c>
      <c r="AG38">
        <v>464</v>
      </c>
      <c r="AH38">
        <v>149</v>
      </c>
      <c r="AI38">
        <v>360</v>
      </c>
      <c r="AJ38">
        <f t="shared" si="6"/>
        <v>301293.28621908126</v>
      </c>
      <c r="AK38">
        <f t="shared" si="6"/>
        <v>45985.86572438163</v>
      </c>
      <c r="AL38">
        <f t="shared" si="6"/>
        <v>32183.745583038868</v>
      </c>
      <c r="AM38">
        <f t="shared" si="6"/>
        <v>9837.455830388692</v>
      </c>
      <c r="AN38">
        <f t="shared" si="6"/>
        <v>3159.010600706714</v>
      </c>
      <c r="AO38">
        <f t="shared" si="6"/>
        <v>7632.508833922261</v>
      </c>
      <c r="AP38" s="26">
        <v>0.005</v>
      </c>
      <c r="AS38" s="26">
        <v>0.541</v>
      </c>
      <c r="AW38" s="24">
        <v>5.042</v>
      </c>
    </row>
    <row r="39" spans="1:49" ht="12.75">
      <c r="A39" s="19">
        <v>37694</v>
      </c>
      <c r="B39" s="22">
        <v>73</v>
      </c>
      <c r="C39" s="21">
        <v>0.79386574</v>
      </c>
      <c r="D39" s="20">
        <v>0.79386574</v>
      </c>
      <c r="E39" s="24">
        <v>0</v>
      </c>
      <c r="F39">
        <v>39.62221755</v>
      </c>
      <c r="G39">
        <v>-78.75420372</v>
      </c>
      <c r="H39" s="26">
        <v>1048.9</v>
      </c>
      <c r="I39" s="23">
        <f t="shared" si="1"/>
        <v>1013.7500000000001</v>
      </c>
      <c r="J39">
        <f t="shared" si="2"/>
        <v>-4.096670715551511</v>
      </c>
      <c r="K39" s="23">
        <f t="shared" si="3"/>
        <v>239.4033292844485</v>
      </c>
      <c r="L39" s="23">
        <f t="shared" si="0"/>
        <v>258.4223292844485</v>
      </c>
      <c r="M39" s="23">
        <f t="shared" si="4"/>
        <v>248.9128292844485</v>
      </c>
      <c r="N39" s="23">
        <v>7.5</v>
      </c>
      <c r="O39" s="23">
        <v>46.3</v>
      </c>
      <c r="P39" s="23">
        <v>-0.1</v>
      </c>
      <c r="Q39" s="23">
        <f t="shared" si="5"/>
        <v>-0.1</v>
      </c>
      <c r="S39">
        <v>3.91E-05</v>
      </c>
      <c r="T39">
        <v>2.68E-05</v>
      </c>
      <c r="U39">
        <v>1.67E-05</v>
      </c>
      <c r="V39">
        <v>-2.53E-07</v>
      </c>
      <c r="W39">
        <v>-3.21E-07</v>
      </c>
      <c r="X39">
        <v>-1.93E-06</v>
      </c>
      <c r="Y39" s="30">
        <v>991.1</v>
      </c>
      <c r="Z39" s="30">
        <v>298.2</v>
      </c>
      <c r="AA39" s="30">
        <v>294.2</v>
      </c>
      <c r="AB39" s="30">
        <v>20</v>
      </c>
      <c r="AD39">
        <v>14425</v>
      </c>
      <c r="AE39">
        <v>2107</v>
      </c>
      <c r="AF39">
        <v>1416</v>
      </c>
      <c r="AG39">
        <v>482</v>
      </c>
      <c r="AH39">
        <v>153</v>
      </c>
      <c r="AI39">
        <v>343</v>
      </c>
      <c r="AJ39">
        <f t="shared" si="6"/>
        <v>305830.3886925795</v>
      </c>
      <c r="AK39">
        <f t="shared" si="6"/>
        <v>44671.37809187279</v>
      </c>
      <c r="AL39">
        <f t="shared" si="6"/>
        <v>30021.20141342756</v>
      </c>
      <c r="AM39">
        <f t="shared" si="6"/>
        <v>10219.081272084806</v>
      </c>
      <c r="AN39">
        <f t="shared" si="6"/>
        <v>3243.816254416961</v>
      </c>
      <c r="AO39">
        <f t="shared" si="6"/>
        <v>7272.08480565371</v>
      </c>
      <c r="AP39" s="26">
        <v>0.006</v>
      </c>
      <c r="AS39" s="26">
        <v>0.542</v>
      </c>
      <c r="AW39" s="24">
        <v>5.043</v>
      </c>
    </row>
    <row r="40" spans="1:49" ht="12.75">
      <c r="A40" s="19">
        <v>37694</v>
      </c>
      <c r="B40" s="22">
        <v>73</v>
      </c>
      <c r="C40" s="21">
        <v>0.793981493</v>
      </c>
      <c r="D40" s="20">
        <v>0.793981493</v>
      </c>
      <c r="E40" s="24">
        <v>0</v>
      </c>
      <c r="F40">
        <v>39.62221173</v>
      </c>
      <c r="G40">
        <v>-78.75420801</v>
      </c>
      <c r="H40" s="26">
        <v>1048.6</v>
      </c>
      <c r="I40" s="23">
        <f t="shared" si="1"/>
        <v>1013.4499999999999</v>
      </c>
      <c r="J40">
        <f t="shared" si="2"/>
        <v>-1.6389108203388818</v>
      </c>
      <c r="K40" s="23">
        <f t="shared" si="3"/>
        <v>241.86108917966112</v>
      </c>
      <c r="L40" s="23">
        <f t="shared" si="0"/>
        <v>260.8800891796611</v>
      </c>
      <c r="M40" s="23">
        <f t="shared" si="4"/>
        <v>251.37058917966112</v>
      </c>
      <c r="N40" s="23">
        <v>7.6</v>
      </c>
      <c r="O40" s="23">
        <v>46.1</v>
      </c>
      <c r="P40" s="23">
        <v>0.4</v>
      </c>
      <c r="Q40" s="23">
        <f t="shared" si="5"/>
        <v>0.15000000000000002</v>
      </c>
      <c r="Y40" s="30"/>
      <c r="Z40" s="30"/>
      <c r="AA40" s="30"/>
      <c r="AB40" s="30"/>
      <c r="AD40">
        <v>14612</v>
      </c>
      <c r="AE40">
        <v>1994</v>
      </c>
      <c r="AF40">
        <v>1427</v>
      </c>
      <c r="AG40">
        <v>392</v>
      </c>
      <c r="AH40">
        <v>139</v>
      </c>
      <c r="AI40">
        <v>359</v>
      </c>
      <c r="AJ40">
        <f t="shared" si="6"/>
        <v>309795.05300353357</v>
      </c>
      <c r="AK40">
        <f t="shared" si="6"/>
        <v>42275.618374558304</v>
      </c>
      <c r="AL40">
        <f t="shared" si="6"/>
        <v>30254.41696113074</v>
      </c>
      <c r="AM40">
        <f t="shared" si="6"/>
        <v>8310.95406360424</v>
      </c>
      <c r="AN40">
        <f t="shared" si="6"/>
        <v>2946.9964664310955</v>
      </c>
      <c r="AO40">
        <f t="shared" si="6"/>
        <v>7611.3074204947</v>
      </c>
      <c r="AP40" s="26">
        <v>0.005</v>
      </c>
      <c r="AS40" s="26">
        <v>0.561</v>
      </c>
      <c r="AW40" s="24">
        <v>5.043</v>
      </c>
    </row>
    <row r="41" spans="1:49" ht="12.75">
      <c r="A41" s="19">
        <v>37694</v>
      </c>
      <c r="B41" s="22">
        <v>73</v>
      </c>
      <c r="C41" s="21">
        <v>0.794097245</v>
      </c>
      <c r="D41" s="20">
        <v>0.794097245</v>
      </c>
      <c r="E41" s="24">
        <v>0</v>
      </c>
      <c r="F41">
        <v>39.6222046</v>
      </c>
      <c r="G41">
        <v>-78.75419732</v>
      </c>
      <c r="H41" s="26">
        <v>1048.7</v>
      </c>
      <c r="I41" s="23">
        <f t="shared" si="1"/>
        <v>1013.5500000000001</v>
      </c>
      <c r="J41">
        <f t="shared" si="2"/>
        <v>-2.458244947497281</v>
      </c>
      <c r="K41" s="23">
        <f t="shared" si="3"/>
        <v>241.0417550525027</v>
      </c>
      <c r="L41" s="23">
        <f t="shared" si="0"/>
        <v>260.0607550525027</v>
      </c>
      <c r="M41" s="23">
        <f t="shared" si="4"/>
        <v>250.5512550525027</v>
      </c>
      <c r="N41" s="23">
        <v>7.8</v>
      </c>
      <c r="O41" s="23">
        <v>46.7</v>
      </c>
      <c r="P41" s="23">
        <v>0.3</v>
      </c>
      <c r="Q41" s="23">
        <f t="shared" si="5"/>
        <v>0.35</v>
      </c>
      <c r="Y41" s="30"/>
      <c r="Z41" s="30"/>
      <c r="AA41" s="30"/>
      <c r="AB41" s="30"/>
      <c r="AD41">
        <v>14778</v>
      </c>
      <c r="AE41">
        <v>2005</v>
      </c>
      <c r="AF41">
        <v>1314</v>
      </c>
      <c r="AG41">
        <v>423</v>
      </c>
      <c r="AH41">
        <v>155</v>
      </c>
      <c r="AI41">
        <v>359</v>
      </c>
      <c r="AJ41">
        <f t="shared" si="6"/>
        <v>313314.4876325088</v>
      </c>
      <c r="AK41">
        <f t="shared" si="6"/>
        <v>42508.83392226148</v>
      </c>
      <c r="AL41">
        <f t="shared" si="6"/>
        <v>27858.657243816255</v>
      </c>
      <c r="AM41">
        <f t="shared" si="6"/>
        <v>8968.197879858657</v>
      </c>
      <c r="AN41">
        <f t="shared" si="6"/>
        <v>3286.2190812720846</v>
      </c>
      <c r="AO41">
        <f t="shared" si="6"/>
        <v>7611.3074204947</v>
      </c>
      <c r="AP41" s="26">
        <v>0.005</v>
      </c>
      <c r="AS41" s="26">
        <v>0.531</v>
      </c>
      <c r="AW41" s="24">
        <v>5.043</v>
      </c>
    </row>
    <row r="42" spans="1:49" ht="12.75">
      <c r="A42" s="19">
        <v>37694</v>
      </c>
      <c r="B42" s="22">
        <v>73</v>
      </c>
      <c r="C42" s="21">
        <v>0.794212937</v>
      </c>
      <c r="D42" s="20">
        <v>0.794212937</v>
      </c>
      <c r="E42" s="24">
        <v>0</v>
      </c>
      <c r="F42">
        <v>39.6222117</v>
      </c>
      <c r="G42">
        <v>-78.75419944</v>
      </c>
      <c r="H42" s="26">
        <v>1048.6</v>
      </c>
      <c r="I42" s="23">
        <f t="shared" si="1"/>
        <v>1013.4499999999999</v>
      </c>
      <c r="J42">
        <f t="shared" si="2"/>
        <v>-1.6389108203388818</v>
      </c>
      <c r="K42" s="23">
        <f t="shared" si="3"/>
        <v>241.86108917966112</v>
      </c>
      <c r="L42" s="23">
        <f t="shared" si="0"/>
        <v>260.8800891796611</v>
      </c>
      <c r="M42" s="23">
        <f t="shared" si="4"/>
        <v>251.37058917966112</v>
      </c>
      <c r="N42" s="23">
        <v>7.8</v>
      </c>
      <c r="O42" s="23">
        <v>46.8</v>
      </c>
      <c r="P42" s="23">
        <v>-0.6</v>
      </c>
      <c r="Q42" s="23">
        <f t="shared" si="5"/>
        <v>-0.15</v>
      </c>
      <c r="Y42" s="30"/>
      <c r="Z42" s="30"/>
      <c r="AA42" s="30"/>
      <c r="AB42" s="30"/>
      <c r="AC42">
        <v>134761</v>
      </c>
      <c r="AD42">
        <v>14797</v>
      </c>
      <c r="AE42">
        <v>2019</v>
      </c>
      <c r="AF42">
        <v>1321</v>
      </c>
      <c r="AG42">
        <v>392</v>
      </c>
      <c r="AH42">
        <v>153</v>
      </c>
      <c r="AI42">
        <v>335</v>
      </c>
      <c r="AJ42">
        <f t="shared" si="6"/>
        <v>313717.3144876325</v>
      </c>
      <c r="AK42">
        <f t="shared" si="6"/>
        <v>42805.65371024735</v>
      </c>
      <c r="AL42">
        <f t="shared" si="6"/>
        <v>28007.067137809187</v>
      </c>
      <c r="AM42">
        <f t="shared" si="6"/>
        <v>8310.95406360424</v>
      </c>
      <c r="AN42">
        <f t="shared" si="6"/>
        <v>3243.816254416961</v>
      </c>
      <c r="AO42">
        <f t="shared" si="6"/>
        <v>7102.473498233216</v>
      </c>
      <c r="AP42" s="26">
        <v>0.006</v>
      </c>
      <c r="AS42" s="26">
        <v>0.591</v>
      </c>
      <c r="AW42" s="24">
        <v>5.043</v>
      </c>
    </row>
    <row r="43" spans="1:49" ht="12.75">
      <c r="A43" s="19">
        <v>37694</v>
      </c>
      <c r="B43" s="22">
        <v>73</v>
      </c>
      <c r="C43" s="21">
        <v>0.79432869</v>
      </c>
      <c r="D43" s="20">
        <v>0.79432869</v>
      </c>
      <c r="E43" s="24">
        <v>0</v>
      </c>
      <c r="F43">
        <v>39.62222253</v>
      </c>
      <c r="G43">
        <v>-78.75418324</v>
      </c>
      <c r="H43" s="26">
        <v>1048.6</v>
      </c>
      <c r="I43" s="23">
        <f t="shared" si="1"/>
        <v>1013.4499999999999</v>
      </c>
      <c r="J43">
        <f t="shared" si="2"/>
        <v>-1.6389108203388818</v>
      </c>
      <c r="K43" s="23">
        <f t="shared" si="3"/>
        <v>241.86108917966112</v>
      </c>
      <c r="L43" s="23">
        <f t="shared" si="0"/>
        <v>260.8800891796611</v>
      </c>
      <c r="M43" s="23">
        <f t="shared" si="4"/>
        <v>251.37058917966112</v>
      </c>
      <c r="N43" s="23">
        <v>7.5</v>
      </c>
      <c r="O43" s="23">
        <v>46.6</v>
      </c>
      <c r="P43" s="23">
        <v>-0.1</v>
      </c>
      <c r="Q43" s="23">
        <f t="shared" si="5"/>
        <v>-0.35</v>
      </c>
      <c r="S43">
        <v>3.81E-05</v>
      </c>
      <c r="T43">
        <v>2.58E-05</v>
      </c>
      <c r="U43">
        <v>1.72E-05</v>
      </c>
      <c r="V43">
        <v>-2.1E-07</v>
      </c>
      <c r="W43">
        <v>-2.79E-07</v>
      </c>
      <c r="X43">
        <v>-1.88E-06</v>
      </c>
      <c r="Y43" s="30">
        <v>991.1</v>
      </c>
      <c r="Z43" s="30">
        <v>298.3</v>
      </c>
      <c r="AA43" s="30">
        <v>294.3</v>
      </c>
      <c r="AB43" s="30">
        <v>20</v>
      </c>
      <c r="AD43">
        <v>14687</v>
      </c>
      <c r="AE43">
        <v>2003</v>
      </c>
      <c r="AF43">
        <v>1246</v>
      </c>
      <c r="AG43">
        <v>392</v>
      </c>
      <c r="AH43">
        <v>135</v>
      </c>
      <c r="AI43">
        <v>362</v>
      </c>
      <c r="AJ43">
        <f t="shared" si="6"/>
        <v>311385.1590106007</v>
      </c>
      <c r="AK43">
        <f t="shared" si="6"/>
        <v>42466.43109540636</v>
      </c>
      <c r="AL43">
        <f t="shared" si="6"/>
        <v>26416.96113074205</v>
      </c>
      <c r="AM43">
        <f t="shared" si="6"/>
        <v>8310.95406360424</v>
      </c>
      <c r="AN43">
        <f t="shared" si="6"/>
        <v>2862.190812720848</v>
      </c>
      <c r="AO43">
        <f t="shared" si="6"/>
        <v>7674.911660777385</v>
      </c>
      <c r="AP43" s="26">
        <v>0.006</v>
      </c>
      <c r="AS43" s="26">
        <v>0.553</v>
      </c>
      <c r="AW43" s="24">
        <v>5.044</v>
      </c>
    </row>
    <row r="44" spans="1:49" ht="12.75">
      <c r="A44" s="19">
        <v>37694</v>
      </c>
      <c r="B44" s="22">
        <v>73</v>
      </c>
      <c r="C44" s="21">
        <v>0.794444442</v>
      </c>
      <c r="D44" s="20">
        <v>0.794444442</v>
      </c>
      <c r="E44" s="24">
        <v>0</v>
      </c>
      <c r="F44">
        <v>39.62225452</v>
      </c>
      <c r="G44">
        <v>-78.75417051</v>
      </c>
      <c r="H44" s="26">
        <v>1048.6</v>
      </c>
      <c r="I44" s="23">
        <f t="shared" si="1"/>
        <v>1013.4499999999999</v>
      </c>
      <c r="J44">
        <f t="shared" si="2"/>
        <v>-1.6389108203388818</v>
      </c>
      <c r="K44" s="23">
        <f t="shared" si="3"/>
        <v>241.86108917966112</v>
      </c>
      <c r="L44" s="23">
        <f t="shared" si="0"/>
        <v>260.8800891796611</v>
      </c>
      <c r="M44" s="23">
        <f t="shared" si="4"/>
        <v>251.37058917966112</v>
      </c>
      <c r="N44" s="23">
        <v>7.7</v>
      </c>
      <c r="O44" s="23">
        <v>46.5</v>
      </c>
      <c r="P44" s="23">
        <v>0.8</v>
      </c>
      <c r="Q44" s="23">
        <f t="shared" si="5"/>
        <v>0.35000000000000003</v>
      </c>
      <c r="Y44" s="30"/>
      <c r="Z44" s="30"/>
      <c r="AA44" s="30"/>
      <c r="AB44" s="30"/>
      <c r="AD44">
        <v>14894</v>
      </c>
      <c r="AE44">
        <v>1937</v>
      </c>
      <c r="AF44">
        <v>1209</v>
      </c>
      <c r="AG44">
        <v>414</v>
      </c>
      <c r="AH44">
        <v>125</v>
      </c>
      <c r="AI44">
        <v>311</v>
      </c>
      <c r="AJ44">
        <f t="shared" si="6"/>
        <v>315773.851590106</v>
      </c>
      <c r="AK44">
        <f t="shared" si="6"/>
        <v>41067.137809187276</v>
      </c>
      <c r="AL44">
        <f t="shared" si="6"/>
        <v>25632.50883392226</v>
      </c>
      <c r="AM44">
        <f t="shared" si="6"/>
        <v>8777.3851590106</v>
      </c>
      <c r="AN44">
        <f t="shared" si="6"/>
        <v>2650.1766784452298</v>
      </c>
      <c r="AO44">
        <f t="shared" si="6"/>
        <v>6593.639575971732</v>
      </c>
      <c r="AP44" s="26">
        <v>0.005</v>
      </c>
      <c r="AS44" s="26">
        <v>0.541</v>
      </c>
      <c r="AW44" s="24">
        <v>5.043</v>
      </c>
    </row>
    <row r="45" spans="1:49" ht="12.75">
      <c r="A45" s="19">
        <v>37694</v>
      </c>
      <c r="B45" s="22">
        <v>73</v>
      </c>
      <c r="C45" s="21">
        <v>0.794560194</v>
      </c>
      <c r="D45" s="20">
        <v>0.794560194</v>
      </c>
      <c r="E45" s="24">
        <v>0</v>
      </c>
      <c r="F45">
        <v>39.62226217</v>
      </c>
      <c r="G45">
        <v>-78.75416446</v>
      </c>
      <c r="H45" s="26">
        <v>1048.6</v>
      </c>
      <c r="I45" s="23">
        <f t="shared" si="1"/>
        <v>1013.4499999999999</v>
      </c>
      <c r="J45">
        <f t="shared" si="2"/>
        <v>-1.6389108203388818</v>
      </c>
      <c r="K45" s="23">
        <f t="shared" si="3"/>
        <v>241.86108917966112</v>
      </c>
      <c r="L45" s="23">
        <f t="shared" si="0"/>
        <v>260.8800891796611</v>
      </c>
      <c r="M45" s="23">
        <f t="shared" si="4"/>
        <v>251.37058917966112</v>
      </c>
      <c r="N45" s="23">
        <v>7.7</v>
      </c>
      <c r="O45" s="23">
        <v>46.9</v>
      </c>
      <c r="P45" s="23">
        <v>0</v>
      </c>
      <c r="Q45" s="23">
        <f t="shared" si="5"/>
        <v>0.4</v>
      </c>
      <c r="Y45" s="30"/>
      <c r="Z45" s="30"/>
      <c r="AA45" s="30"/>
      <c r="AB45" s="30"/>
      <c r="AD45">
        <v>14667</v>
      </c>
      <c r="AE45">
        <v>1916</v>
      </c>
      <c r="AF45">
        <v>1225</v>
      </c>
      <c r="AG45">
        <v>345</v>
      </c>
      <c r="AH45">
        <v>160</v>
      </c>
      <c r="AI45">
        <v>341</v>
      </c>
      <c r="AJ45">
        <f t="shared" si="6"/>
        <v>310961.1307420495</v>
      </c>
      <c r="AK45">
        <f t="shared" si="6"/>
        <v>40621.90812720848</v>
      </c>
      <c r="AL45">
        <f t="shared" si="6"/>
        <v>25971.73144876325</v>
      </c>
      <c r="AM45">
        <f t="shared" si="6"/>
        <v>7314.4876325088335</v>
      </c>
      <c r="AN45">
        <f t="shared" si="6"/>
        <v>3392.226148409894</v>
      </c>
      <c r="AO45">
        <f t="shared" si="6"/>
        <v>7229.681978798586</v>
      </c>
      <c r="AP45" s="26">
        <v>0.006</v>
      </c>
      <c r="AS45" s="26">
        <v>0.531</v>
      </c>
      <c r="AW45" s="24">
        <v>5.042</v>
      </c>
    </row>
    <row r="46" spans="1:49" ht="12.75">
      <c r="A46" s="19">
        <v>37694</v>
      </c>
      <c r="B46" s="22">
        <v>73</v>
      </c>
      <c r="C46" s="21">
        <v>0.794675946</v>
      </c>
      <c r="D46" s="20">
        <v>0.794675946</v>
      </c>
      <c r="E46" s="24">
        <v>0</v>
      </c>
      <c r="F46">
        <v>39.62225843</v>
      </c>
      <c r="G46">
        <v>-78.75416674</v>
      </c>
      <c r="H46" s="26">
        <v>1048.6</v>
      </c>
      <c r="I46" s="23">
        <f t="shared" si="1"/>
        <v>1013.4499999999999</v>
      </c>
      <c r="J46">
        <f t="shared" si="2"/>
        <v>-1.6389108203388818</v>
      </c>
      <c r="K46" s="23">
        <f t="shared" si="3"/>
        <v>241.86108917966112</v>
      </c>
      <c r="L46" s="23">
        <f t="shared" si="0"/>
        <v>260.8800891796611</v>
      </c>
      <c r="M46" s="23">
        <f t="shared" si="4"/>
        <v>251.37058917966112</v>
      </c>
      <c r="N46" s="23">
        <v>7.7</v>
      </c>
      <c r="O46" s="23">
        <v>46.6</v>
      </c>
      <c r="P46" s="23">
        <v>0.3</v>
      </c>
      <c r="Q46" s="23">
        <f t="shared" si="5"/>
        <v>0.15</v>
      </c>
      <c r="S46">
        <v>3.48E-05</v>
      </c>
      <c r="T46">
        <v>2.35E-05</v>
      </c>
      <c r="U46">
        <v>1.47E-05</v>
      </c>
      <c r="V46">
        <v>-2.51E-07</v>
      </c>
      <c r="W46">
        <v>-2.91E-07</v>
      </c>
      <c r="X46">
        <v>-2.07E-06</v>
      </c>
      <c r="Y46" s="30">
        <v>991.1</v>
      </c>
      <c r="Z46" s="30">
        <v>298.4</v>
      </c>
      <c r="AA46" s="30">
        <v>294.3</v>
      </c>
      <c r="AB46" s="30">
        <v>20</v>
      </c>
      <c r="AD46">
        <v>14671</v>
      </c>
      <c r="AE46">
        <v>1842</v>
      </c>
      <c r="AF46">
        <v>1160</v>
      </c>
      <c r="AG46">
        <v>351</v>
      </c>
      <c r="AH46">
        <v>123</v>
      </c>
      <c r="AI46">
        <v>313</v>
      </c>
      <c r="AJ46">
        <f t="shared" si="6"/>
        <v>311045.9363957597</v>
      </c>
      <c r="AK46">
        <f t="shared" si="6"/>
        <v>39053.0035335689</v>
      </c>
      <c r="AL46">
        <f t="shared" si="6"/>
        <v>24593.63957597173</v>
      </c>
      <c r="AM46">
        <f t="shared" si="6"/>
        <v>7441.696113074205</v>
      </c>
      <c r="AN46">
        <f t="shared" si="6"/>
        <v>2607.773851590106</v>
      </c>
      <c r="AO46">
        <f t="shared" si="6"/>
        <v>6636.042402826855</v>
      </c>
      <c r="AP46" s="26">
        <v>0.005</v>
      </c>
      <c r="AS46" s="26">
        <v>0.532</v>
      </c>
      <c r="AW46" s="24">
        <v>5.043</v>
      </c>
    </row>
    <row r="47" spans="1:49" ht="12.75">
      <c r="A47" s="19">
        <v>37694</v>
      </c>
      <c r="B47" s="22">
        <v>73</v>
      </c>
      <c r="C47" s="21">
        <v>0.794791639</v>
      </c>
      <c r="D47" s="20">
        <v>0.794791639</v>
      </c>
      <c r="E47" s="24">
        <v>0</v>
      </c>
      <c r="F47">
        <v>39.62225433</v>
      </c>
      <c r="G47">
        <v>-78.75417333</v>
      </c>
      <c r="H47" s="26">
        <v>1048.7</v>
      </c>
      <c r="I47" s="23">
        <f t="shared" si="1"/>
        <v>1013.5500000000001</v>
      </c>
      <c r="J47">
        <f t="shared" si="2"/>
        <v>-2.458244947497281</v>
      </c>
      <c r="K47" s="23">
        <f t="shared" si="3"/>
        <v>241.0417550525027</v>
      </c>
      <c r="L47" s="23">
        <f t="shared" si="0"/>
        <v>260.0607550525027</v>
      </c>
      <c r="M47" s="23">
        <f t="shared" si="4"/>
        <v>250.5512550525027</v>
      </c>
      <c r="N47" s="23">
        <v>8</v>
      </c>
      <c r="O47" s="23">
        <v>47.5</v>
      </c>
      <c r="P47" s="23">
        <v>0.4</v>
      </c>
      <c r="Q47" s="23">
        <f t="shared" si="5"/>
        <v>0.35</v>
      </c>
      <c r="Y47" s="30"/>
      <c r="Z47" s="30"/>
      <c r="AA47" s="30"/>
      <c r="AB47" s="30"/>
      <c r="AD47">
        <v>14830</v>
      </c>
      <c r="AE47">
        <v>1827</v>
      </c>
      <c r="AF47">
        <v>1218</v>
      </c>
      <c r="AG47">
        <v>357</v>
      </c>
      <c r="AH47">
        <v>133</v>
      </c>
      <c r="AI47">
        <v>309</v>
      </c>
      <c r="AJ47">
        <f t="shared" si="6"/>
        <v>314416.96113074204</v>
      </c>
      <c r="AK47">
        <f t="shared" si="6"/>
        <v>38734.98233215548</v>
      </c>
      <c r="AL47">
        <f t="shared" si="6"/>
        <v>25823.32155477032</v>
      </c>
      <c r="AM47">
        <f t="shared" si="6"/>
        <v>7568.904593639576</v>
      </c>
      <c r="AN47">
        <f t="shared" si="6"/>
        <v>2819.7879858657243</v>
      </c>
      <c r="AO47">
        <f t="shared" si="6"/>
        <v>6551.236749116608</v>
      </c>
      <c r="AP47" s="26">
        <v>0.004</v>
      </c>
      <c r="AS47" s="26">
        <v>0.561</v>
      </c>
      <c r="AW47" s="24">
        <v>5.041</v>
      </c>
    </row>
    <row r="48" spans="1:49" ht="12.75">
      <c r="A48" s="19">
        <v>37694</v>
      </c>
      <c r="B48" s="22">
        <v>73</v>
      </c>
      <c r="C48" s="21">
        <v>0.794907391</v>
      </c>
      <c r="D48" s="20">
        <v>0.794907391</v>
      </c>
      <c r="E48" s="24">
        <v>0</v>
      </c>
      <c r="F48">
        <v>39.6222561</v>
      </c>
      <c r="G48">
        <v>-78.75418164</v>
      </c>
      <c r="H48" s="26">
        <v>1048.7</v>
      </c>
      <c r="I48" s="23">
        <f t="shared" si="1"/>
        <v>1013.5500000000001</v>
      </c>
      <c r="J48">
        <f t="shared" si="2"/>
        <v>-2.458244947497281</v>
      </c>
      <c r="K48" s="23">
        <f t="shared" si="3"/>
        <v>241.0417550525027</v>
      </c>
      <c r="L48" s="23">
        <f t="shared" si="0"/>
        <v>260.0607550525027</v>
      </c>
      <c r="M48" s="23">
        <f t="shared" si="4"/>
        <v>250.5512550525027</v>
      </c>
      <c r="N48" s="23">
        <v>8</v>
      </c>
      <c r="O48" s="23">
        <v>47.7</v>
      </c>
      <c r="P48" s="23">
        <v>-0.1</v>
      </c>
      <c r="Q48" s="23">
        <f t="shared" si="5"/>
        <v>0.15000000000000002</v>
      </c>
      <c r="Y48" s="30"/>
      <c r="Z48" s="30"/>
      <c r="AA48" s="30"/>
      <c r="AB48" s="30"/>
      <c r="AC48">
        <v>122189</v>
      </c>
      <c r="AD48">
        <v>14341</v>
      </c>
      <c r="AE48">
        <v>1828</v>
      </c>
      <c r="AF48">
        <v>1132</v>
      </c>
      <c r="AG48">
        <v>340</v>
      </c>
      <c r="AH48">
        <v>141</v>
      </c>
      <c r="AI48">
        <v>318</v>
      </c>
      <c r="AJ48">
        <f t="shared" si="6"/>
        <v>304049.4699646643</v>
      </c>
      <c r="AK48">
        <f t="shared" si="6"/>
        <v>38756.18374558304</v>
      </c>
      <c r="AL48">
        <f t="shared" si="6"/>
        <v>24000</v>
      </c>
      <c r="AM48">
        <f t="shared" si="6"/>
        <v>7208.480565371025</v>
      </c>
      <c r="AN48">
        <f t="shared" si="6"/>
        <v>2989.399293286219</v>
      </c>
      <c r="AO48">
        <f t="shared" si="6"/>
        <v>6742.049469964664</v>
      </c>
      <c r="AP48" s="26">
        <v>0.005</v>
      </c>
      <c r="AS48" s="26">
        <v>0.522</v>
      </c>
      <c r="AW48" s="24">
        <v>5.042</v>
      </c>
    </row>
    <row r="49" spans="1:49" ht="12.75">
      <c r="A49" s="19">
        <v>37694</v>
      </c>
      <c r="B49" s="22">
        <v>73</v>
      </c>
      <c r="C49" s="21">
        <v>0.795023143</v>
      </c>
      <c r="D49" s="20">
        <v>0.795023143</v>
      </c>
      <c r="E49" s="24">
        <v>0</v>
      </c>
      <c r="F49">
        <v>39.6222796</v>
      </c>
      <c r="G49">
        <v>-78.75419511</v>
      </c>
      <c r="H49" s="26">
        <v>1048.6</v>
      </c>
      <c r="I49" s="23">
        <f t="shared" si="1"/>
        <v>1013.4499999999999</v>
      </c>
      <c r="J49">
        <f t="shared" si="2"/>
        <v>-1.6389108203388818</v>
      </c>
      <c r="K49" s="23">
        <f t="shared" si="3"/>
        <v>241.86108917966112</v>
      </c>
      <c r="L49" s="23">
        <f t="shared" si="0"/>
        <v>260.8800891796611</v>
      </c>
      <c r="M49" s="23">
        <f t="shared" si="4"/>
        <v>251.37058917966112</v>
      </c>
      <c r="N49" s="23">
        <v>7.4</v>
      </c>
      <c r="O49" s="23">
        <v>46.8</v>
      </c>
      <c r="P49" s="23">
        <v>-1.2</v>
      </c>
      <c r="Q49" s="23">
        <f t="shared" si="5"/>
        <v>-0.65</v>
      </c>
      <c r="S49">
        <v>3.2E-05</v>
      </c>
      <c r="T49">
        <v>2.23E-05</v>
      </c>
      <c r="U49">
        <v>1.39E-05</v>
      </c>
      <c r="V49">
        <v>-2.42E-07</v>
      </c>
      <c r="W49">
        <v>-2.81E-07</v>
      </c>
      <c r="X49">
        <v>-1.98E-06</v>
      </c>
      <c r="Y49" s="30">
        <v>991.2</v>
      </c>
      <c r="Z49" s="30">
        <v>298.5</v>
      </c>
      <c r="AA49" s="30">
        <v>294.4</v>
      </c>
      <c r="AB49" s="30">
        <v>20.1</v>
      </c>
      <c r="AD49">
        <v>13783</v>
      </c>
      <c r="AE49">
        <v>1774</v>
      </c>
      <c r="AF49">
        <v>1055</v>
      </c>
      <c r="AG49">
        <v>318</v>
      </c>
      <c r="AH49">
        <v>124</v>
      </c>
      <c r="AI49">
        <v>288</v>
      </c>
      <c r="AJ49">
        <f t="shared" si="6"/>
        <v>292219.0812720848</v>
      </c>
      <c r="AK49">
        <f t="shared" si="6"/>
        <v>37611.3074204947</v>
      </c>
      <c r="AL49">
        <f t="shared" si="6"/>
        <v>22367.49116607774</v>
      </c>
      <c r="AM49">
        <f t="shared" si="6"/>
        <v>6742.049469964664</v>
      </c>
      <c r="AN49">
        <f t="shared" si="6"/>
        <v>2628.975265017668</v>
      </c>
      <c r="AO49">
        <f t="shared" si="6"/>
        <v>6106.007067137809</v>
      </c>
      <c r="AP49" s="26">
        <v>0.004</v>
      </c>
      <c r="AS49" s="26">
        <v>0.551</v>
      </c>
      <c r="AW49" s="24">
        <v>5.041</v>
      </c>
    </row>
    <row r="50" spans="1:49" ht="12.75">
      <c r="A50" s="19">
        <v>37694</v>
      </c>
      <c r="B50" s="22">
        <v>73</v>
      </c>
      <c r="C50" s="21">
        <v>0.795138896</v>
      </c>
      <c r="D50" s="20">
        <v>0.795138896</v>
      </c>
      <c r="E50" s="24">
        <v>0</v>
      </c>
      <c r="F50">
        <v>39.62222162</v>
      </c>
      <c r="G50">
        <v>-78.75416244</v>
      </c>
      <c r="H50" s="26">
        <v>1048.8</v>
      </c>
      <c r="I50" s="23">
        <f t="shared" si="1"/>
        <v>1013.65</v>
      </c>
      <c r="J50">
        <f t="shared" si="2"/>
        <v>-3.277498240583526</v>
      </c>
      <c r="K50" s="23">
        <f t="shared" si="3"/>
        <v>240.22250175941647</v>
      </c>
      <c r="L50" s="23">
        <f t="shared" si="0"/>
        <v>259.24150175941645</v>
      </c>
      <c r="M50" s="23">
        <f t="shared" si="4"/>
        <v>249.73200175941645</v>
      </c>
      <c r="N50" s="23">
        <v>7</v>
      </c>
      <c r="O50" s="23">
        <v>46.8</v>
      </c>
      <c r="P50" s="23">
        <v>-0.6</v>
      </c>
      <c r="Q50" s="23">
        <f t="shared" si="5"/>
        <v>-0.8999999999999999</v>
      </c>
      <c r="Y50" s="30"/>
      <c r="Z50" s="30"/>
      <c r="AA50" s="30"/>
      <c r="AB50" s="30"/>
      <c r="AD50">
        <v>13669</v>
      </c>
      <c r="AE50">
        <v>1725</v>
      </c>
      <c r="AF50">
        <v>1053</v>
      </c>
      <c r="AG50">
        <v>333</v>
      </c>
      <c r="AH50">
        <v>113</v>
      </c>
      <c r="AI50">
        <v>258</v>
      </c>
      <c r="AJ50">
        <f t="shared" si="6"/>
        <v>289802.12014134275</v>
      </c>
      <c r="AK50">
        <f t="shared" si="6"/>
        <v>36572.43816254417</v>
      </c>
      <c r="AL50">
        <f t="shared" si="6"/>
        <v>22325.088339222613</v>
      </c>
      <c r="AM50">
        <f t="shared" si="6"/>
        <v>7060.070671378092</v>
      </c>
      <c r="AN50">
        <f t="shared" si="6"/>
        <v>2395.7597173144877</v>
      </c>
      <c r="AO50">
        <f t="shared" si="6"/>
        <v>5469.964664310954</v>
      </c>
      <c r="AP50" s="26">
        <v>0.005</v>
      </c>
      <c r="AS50" s="26">
        <v>0.591</v>
      </c>
      <c r="AW50" s="24">
        <v>5.042</v>
      </c>
    </row>
    <row r="51" spans="1:49" ht="12.75">
      <c r="A51" s="19">
        <v>37694</v>
      </c>
      <c r="B51" s="22">
        <v>73</v>
      </c>
      <c r="C51" s="21">
        <v>0.795254648</v>
      </c>
      <c r="D51" s="20">
        <v>0.795254648</v>
      </c>
      <c r="E51" s="24">
        <v>0</v>
      </c>
      <c r="F51">
        <v>39.62200121</v>
      </c>
      <c r="G51">
        <v>-78.75392711</v>
      </c>
      <c r="H51" s="26">
        <v>1048.4</v>
      </c>
      <c r="I51" s="23">
        <f t="shared" si="1"/>
        <v>1013.2500000000001</v>
      </c>
      <c r="J51">
        <f t="shared" si="2"/>
        <v>-9.219238008562058E-13</v>
      </c>
      <c r="K51" s="23">
        <f t="shared" si="3"/>
        <v>243.4999999999991</v>
      </c>
      <c r="L51" s="23">
        <f t="shared" si="0"/>
        <v>262.5189999999991</v>
      </c>
      <c r="M51" s="23">
        <f t="shared" si="4"/>
        <v>253.0094999999991</v>
      </c>
      <c r="N51" s="23">
        <v>7.6</v>
      </c>
      <c r="O51" s="23">
        <v>46.3</v>
      </c>
      <c r="P51" s="23">
        <v>0.3</v>
      </c>
      <c r="Q51" s="23">
        <f t="shared" si="5"/>
        <v>-0.15</v>
      </c>
      <c r="Y51" s="30"/>
      <c r="Z51" s="30"/>
      <c r="AA51" s="30"/>
      <c r="AB51" s="30"/>
      <c r="AD51">
        <v>13170</v>
      </c>
      <c r="AE51">
        <v>1668</v>
      </c>
      <c r="AF51">
        <v>1016</v>
      </c>
      <c r="AG51">
        <v>292</v>
      </c>
      <c r="AH51">
        <v>128</v>
      </c>
      <c r="AI51">
        <v>271</v>
      </c>
      <c r="AJ51">
        <f t="shared" si="6"/>
        <v>279222.6148409894</v>
      </c>
      <c r="AK51">
        <f t="shared" si="6"/>
        <v>35363.95759717315</v>
      </c>
      <c r="AL51">
        <f t="shared" si="6"/>
        <v>21540.636042402828</v>
      </c>
      <c r="AM51">
        <f t="shared" si="6"/>
        <v>6190.812720848056</v>
      </c>
      <c r="AN51">
        <f t="shared" si="6"/>
        <v>2713.780918727915</v>
      </c>
      <c r="AO51">
        <f t="shared" si="6"/>
        <v>5745.5830388692575</v>
      </c>
      <c r="AP51" s="26">
        <v>0.005</v>
      </c>
      <c r="AS51" s="26">
        <v>0.591</v>
      </c>
      <c r="AW51" s="24">
        <v>5.042</v>
      </c>
    </row>
    <row r="52" spans="1:49" ht="12.75">
      <c r="A52" s="19">
        <v>37694</v>
      </c>
      <c r="B52" s="22">
        <v>73</v>
      </c>
      <c r="C52" s="21">
        <v>0.7953704</v>
      </c>
      <c r="D52" s="20">
        <v>0.7953704</v>
      </c>
      <c r="E52" s="24">
        <v>0</v>
      </c>
      <c r="F52">
        <v>39.62166103</v>
      </c>
      <c r="G52">
        <v>-78.7537339</v>
      </c>
      <c r="H52" s="26">
        <v>1048.8</v>
      </c>
      <c r="I52" s="23">
        <f t="shared" si="1"/>
        <v>1013.65</v>
      </c>
      <c r="J52">
        <f t="shared" si="2"/>
        <v>-3.277498240583526</v>
      </c>
      <c r="K52" s="23">
        <f t="shared" si="3"/>
        <v>240.22250175941647</v>
      </c>
      <c r="L52" s="23">
        <f t="shared" si="0"/>
        <v>259.24150175941645</v>
      </c>
      <c r="M52" s="23">
        <f t="shared" si="4"/>
        <v>249.73200175941645</v>
      </c>
      <c r="N52" s="23">
        <v>7.5</v>
      </c>
      <c r="O52" s="23">
        <v>47.2</v>
      </c>
      <c r="P52" s="23">
        <v>-0.6</v>
      </c>
      <c r="Q52" s="23">
        <f t="shared" si="5"/>
        <v>-0.15</v>
      </c>
      <c r="S52">
        <v>3.28E-05</v>
      </c>
      <c r="T52">
        <v>2.27E-05</v>
      </c>
      <c r="U52">
        <v>1.49E-05</v>
      </c>
      <c r="V52">
        <v>-2.3E-07</v>
      </c>
      <c r="W52">
        <v>-3E-07</v>
      </c>
      <c r="X52">
        <v>-1.91E-06</v>
      </c>
      <c r="Y52" s="30">
        <v>991.2</v>
      </c>
      <c r="Z52" s="30">
        <v>298.6</v>
      </c>
      <c r="AA52" s="30">
        <v>294.5</v>
      </c>
      <c r="AB52" s="30">
        <v>20.3</v>
      </c>
      <c r="AD52">
        <v>13412</v>
      </c>
      <c r="AE52">
        <v>1553</v>
      </c>
      <c r="AF52">
        <v>988</v>
      </c>
      <c r="AG52">
        <v>307</v>
      </c>
      <c r="AH52">
        <v>106</v>
      </c>
      <c r="AI52">
        <v>237</v>
      </c>
      <c r="AJ52">
        <f t="shared" si="6"/>
        <v>284353.35689045937</v>
      </c>
      <c r="AK52">
        <f t="shared" si="6"/>
        <v>32925.79505300353</v>
      </c>
      <c r="AL52">
        <f t="shared" si="6"/>
        <v>20946.996466431094</v>
      </c>
      <c r="AM52">
        <f t="shared" si="6"/>
        <v>6508.833922261484</v>
      </c>
      <c r="AN52">
        <f t="shared" si="6"/>
        <v>2247.3498233215546</v>
      </c>
      <c r="AO52">
        <f t="shared" si="6"/>
        <v>5024.734982332156</v>
      </c>
      <c r="AP52" s="26">
        <v>0.004</v>
      </c>
      <c r="AS52" s="26">
        <v>0.532</v>
      </c>
      <c r="AW52" s="24">
        <v>5.042</v>
      </c>
    </row>
    <row r="53" spans="1:49" ht="12.75">
      <c r="A53" s="19">
        <v>37694</v>
      </c>
      <c r="B53" s="22">
        <v>73</v>
      </c>
      <c r="C53" s="21">
        <v>0.795486093</v>
      </c>
      <c r="D53" s="20">
        <v>0.795486093</v>
      </c>
      <c r="E53" s="24">
        <v>0</v>
      </c>
      <c r="F53">
        <v>39.62095319</v>
      </c>
      <c r="G53">
        <v>-78.75428925</v>
      </c>
      <c r="H53" s="26">
        <v>1049.3</v>
      </c>
      <c r="I53" s="23">
        <f t="shared" si="1"/>
        <v>1014.15</v>
      </c>
      <c r="J53">
        <f t="shared" si="2"/>
        <v>-7.372552753005292</v>
      </c>
      <c r="K53" s="23">
        <f t="shared" si="3"/>
        <v>236.1274472469947</v>
      </c>
      <c r="L53" s="23">
        <f t="shared" si="0"/>
        <v>255.1464472469947</v>
      </c>
      <c r="M53" s="23">
        <f t="shared" si="4"/>
        <v>245.6369472469947</v>
      </c>
      <c r="N53" s="23">
        <v>8.2</v>
      </c>
      <c r="O53" s="23">
        <v>46.5</v>
      </c>
      <c r="P53" s="23">
        <v>-0.1</v>
      </c>
      <c r="Q53" s="23">
        <f t="shared" si="5"/>
        <v>-0.35</v>
      </c>
      <c r="Y53" s="30"/>
      <c r="Z53" s="30"/>
      <c r="AA53" s="30"/>
      <c r="AB53" s="30"/>
      <c r="AD53">
        <v>12163</v>
      </c>
      <c r="AE53">
        <v>1497</v>
      </c>
      <c r="AF53">
        <v>950</v>
      </c>
      <c r="AG53">
        <v>282</v>
      </c>
      <c r="AH53">
        <v>101</v>
      </c>
      <c r="AI53">
        <v>237</v>
      </c>
      <c r="AJ53">
        <f t="shared" si="6"/>
        <v>257872.79151943463</v>
      </c>
      <c r="AK53">
        <f t="shared" si="6"/>
        <v>31738.51590106007</v>
      </c>
      <c r="AL53">
        <f t="shared" si="6"/>
        <v>20141.342756183745</v>
      </c>
      <c r="AM53">
        <f t="shared" si="6"/>
        <v>5978.798586572438</v>
      </c>
      <c r="AN53">
        <f t="shared" si="6"/>
        <v>2141.3427561837457</v>
      </c>
      <c r="AO53">
        <f t="shared" si="6"/>
        <v>5024.734982332156</v>
      </c>
      <c r="AP53" s="26">
        <v>0.006</v>
      </c>
      <c r="AS53" s="26">
        <v>0.531</v>
      </c>
      <c r="AW53" s="24">
        <v>5.044</v>
      </c>
    </row>
    <row r="54" spans="1:49" ht="12.75">
      <c r="A54" s="19">
        <v>37694</v>
      </c>
      <c r="B54" s="22">
        <v>73</v>
      </c>
      <c r="C54" s="21">
        <v>0.795601845</v>
      </c>
      <c r="D54" s="20">
        <v>0.795601845</v>
      </c>
      <c r="E54" s="24">
        <v>0</v>
      </c>
      <c r="F54">
        <v>39.61914644</v>
      </c>
      <c r="G54">
        <v>-78.7561703</v>
      </c>
      <c r="H54" s="26">
        <v>1047</v>
      </c>
      <c r="I54" s="23">
        <f t="shared" si="1"/>
        <v>1011.85</v>
      </c>
      <c r="J54">
        <f t="shared" si="2"/>
        <v>11.481441679777683</v>
      </c>
      <c r="K54" s="23">
        <f t="shared" si="3"/>
        <v>254.98144167977767</v>
      </c>
      <c r="L54" s="23">
        <f t="shared" si="0"/>
        <v>274.0004416797777</v>
      </c>
      <c r="M54" s="23">
        <f t="shared" si="4"/>
        <v>264.4909416797777</v>
      </c>
      <c r="N54" s="23">
        <v>8.2</v>
      </c>
      <c r="O54" s="23">
        <v>44.5</v>
      </c>
      <c r="P54" s="23">
        <v>0.9</v>
      </c>
      <c r="Q54" s="23">
        <f t="shared" si="5"/>
        <v>0.4</v>
      </c>
      <c r="Y54" s="30"/>
      <c r="Z54" s="30"/>
      <c r="AA54" s="30"/>
      <c r="AB54" s="30"/>
      <c r="AC54">
        <v>63746</v>
      </c>
      <c r="AD54">
        <v>12016</v>
      </c>
      <c r="AE54">
        <v>1440</v>
      </c>
      <c r="AF54">
        <v>917</v>
      </c>
      <c r="AG54">
        <v>257</v>
      </c>
      <c r="AH54">
        <v>102</v>
      </c>
      <c r="AI54">
        <v>249</v>
      </c>
      <c r="AJ54">
        <f t="shared" si="6"/>
        <v>254756.18374558302</v>
      </c>
      <c r="AK54">
        <f t="shared" si="6"/>
        <v>30530.035335689045</v>
      </c>
      <c r="AL54">
        <f t="shared" si="6"/>
        <v>19441.696113074206</v>
      </c>
      <c r="AM54">
        <f t="shared" si="6"/>
        <v>5448.763250883392</v>
      </c>
      <c r="AN54">
        <f t="shared" si="6"/>
        <v>2162.5441696113076</v>
      </c>
      <c r="AO54">
        <f t="shared" si="6"/>
        <v>5279.151943462897</v>
      </c>
      <c r="AP54" s="26">
        <v>0.006</v>
      </c>
      <c r="AS54" s="26">
        <v>0.561</v>
      </c>
      <c r="AW54" s="24">
        <v>5.043</v>
      </c>
    </row>
    <row r="55" spans="1:49" ht="12.75">
      <c r="A55" s="19">
        <v>37694</v>
      </c>
      <c r="B55" s="22">
        <v>73</v>
      </c>
      <c r="C55" s="21">
        <v>0.795717597</v>
      </c>
      <c r="D55" s="20">
        <v>0.795717597</v>
      </c>
      <c r="E55" s="24">
        <v>0</v>
      </c>
      <c r="F55">
        <v>39.61609381</v>
      </c>
      <c r="G55">
        <v>-78.75933466</v>
      </c>
      <c r="H55" s="26">
        <v>1040.1</v>
      </c>
      <c r="I55" s="23">
        <f t="shared" si="1"/>
        <v>1004.9499999999999</v>
      </c>
      <c r="J55">
        <f t="shared" si="2"/>
        <v>68.30164003733708</v>
      </c>
      <c r="K55" s="23">
        <f t="shared" si="3"/>
        <v>311.80164003733705</v>
      </c>
      <c r="L55" s="23">
        <f t="shared" si="0"/>
        <v>330.82064003733706</v>
      </c>
      <c r="M55" s="23">
        <f t="shared" si="4"/>
        <v>321.31114003733705</v>
      </c>
      <c r="N55" s="23">
        <v>7</v>
      </c>
      <c r="O55" s="23">
        <v>42.2</v>
      </c>
      <c r="P55" s="23">
        <v>7.4</v>
      </c>
      <c r="Q55" s="23">
        <f t="shared" si="5"/>
        <v>4.15</v>
      </c>
      <c r="S55">
        <v>3.27E-05</v>
      </c>
      <c r="T55">
        <v>2.25E-05</v>
      </c>
      <c r="U55">
        <v>1.53E-05</v>
      </c>
      <c r="V55">
        <v>-2.03E-07</v>
      </c>
      <c r="W55">
        <v>-2.48E-07</v>
      </c>
      <c r="X55">
        <v>-1.98E-06</v>
      </c>
      <c r="Y55" s="30">
        <v>989.5</v>
      </c>
      <c r="Z55" s="30">
        <v>298.7</v>
      </c>
      <c r="AA55" s="30">
        <v>294.5</v>
      </c>
      <c r="AB55" s="30">
        <v>21.1</v>
      </c>
      <c r="AD55">
        <v>11865</v>
      </c>
      <c r="AE55">
        <v>1442</v>
      </c>
      <c r="AF55">
        <v>906</v>
      </c>
      <c r="AG55">
        <v>275</v>
      </c>
      <c r="AH55">
        <v>103</v>
      </c>
      <c r="AI55">
        <v>243</v>
      </c>
      <c r="AJ55">
        <f t="shared" si="6"/>
        <v>251554.77031802118</v>
      </c>
      <c r="AK55">
        <f t="shared" si="6"/>
        <v>30572.438162544167</v>
      </c>
      <c r="AL55">
        <f t="shared" si="6"/>
        <v>19208.480565371025</v>
      </c>
      <c r="AM55">
        <f t="shared" si="6"/>
        <v>5830.388692579505</v>
      </c>
      <c r="AN55">
        <f t="shared" si="6"/>
        <v>2183.7455830388694</v>
      </c>
      <c r="AO55">
        <f t="shared" si="6"/>
        <v>5151.943462897526</v>
      </c>
      <c r="AP55" s="26">
        <v>0.005</v>
      </c>
      <c r="AS55" s="26">
        <v>0.561</v>
      </c>
      <c r="AW55" s="24">
        <v>5.043</v>
      </c>
    </row>
    <row r="56" spans="1:49" ht="12.75">
      <c r="A56" s="19">
        <v>37694</v>
      </c>
      <c r="B56" s="22">
        <v>73</v>
      </c>
      <c r="C56" s="21">
        <v>0.795833349</v>
      </c>
      <c r="D56" s="20">
        <v>0.795833349</v>
      </c>
      <c r="E56" s="24">
        <v>0</v>
      </c>
      <c r="F56">
        <v>39.61249587</v>
      </c>
      <c r="G56">
        <v>-78.7629947</v>
      </c>
      <c r="H56" s="26">
        <v>1035.7</v>
      </c>
      <c r="I56" s="23">
        <f t="shared" si="1"/>
        <v>1000.5500000000001</v>
      </c>
      <c r="J56">
        <f t="shared" si="2"/>
        <v>104.73888228223869</v>
      </c>
      <c r="K56" s="23">
        <f t="shared" si="3"/>
        <v>348.2388822822387</v>
      </c>
      <c r="L56" s="23">
        <f t="shared" si="0"/>
        <v>367.2578822822387</v>
      </c>
      <c r="M56" s="23">
        <f t="shared" si="4"/>
        <v>357.7483822822387</v>
      </c>
      <c r="N56" s="23">
        <v>6.9</v>
      </c>
      <c r="O56" s="23">
        <v>41.6</v>
      </c>
      <c r="P56" s="23">
        <v>437.9</v>
      </c>
      <c r="Q56" s="23">
        <f t="shared" si="5"/>
        <v>222.64999999999998</v>
      </c>
      <c r="Y56" s="30"/>
      <c r="Z56" s="30"/>
      <c r="AA56" s="30"/>
      <c r="AB56" s="30"/>
      <c r="AD56">
        <v>11363</v>
      </c>
      <c r="AE56">
        <v>1423</v>
      </c>
      <c r="AF56">
        <v>884</v>
      </c>
      <c r="AG56">
        <v>264</v>
      </c>
      <c r="AH56">
        <v>94</v>
      </c>
      <c r="AI56">
        <v>212</v>
      </c>
      <c r="AJ56">
        <f t="shared" si="6"/>
        <v>240911.66077738514</v>
      </c>
      <c r="AK56">
        <f t="shared" si="6"/>
        <v>30169.611307420495</v>
      </c>
      <c r="AL56">
        <f t="shared" si="6"/>
        <v>18742.049469964662</v>
      </c>
      <c r="AM56">
        <f t="shared" si="6"/>
        <v>5597.173144876325</v>
      </c>
      <c r="AN56">
        <f t="shared" si="6"/>
        <v>1992.9328621908128</v>
      </c>
      <c r="AO56">
        <f t="shared" si="6"/>
        <v>4494.699646643109</v>
      </c>
      <c r="AP56" s="26">
        <v>0.004</v>
      </c>
      <c r="AS56" s="26">
        <v>0.401</v>
      </c>
      <c r="AW56" s="24">
        <v>5.044</v>
      </c>
    </row>
    <row r="57" spans="1:49" ht="12.75">
      <c r="A57" s="19">
        <v>37694</v>
      </c>
      <c r="B57" s="22">
        <v>73</v>
      </c>
      <c r="C57" s="21">
        <v>0.795949101</v>
      </c>
      <c r="D57" s="20">
        <v>0.795949101</v>
      </c>
      <c r="E57" s="24">
        <v>0</v>
      </c>
      <c r="F57">
        <v>39.60903568</v>
      </c>
      <c r="G57">
        <v>-78.76660132</v>
      </c>
      <c r="H57" s="26">
        <v>1028.7</v>
      </c>
      <c r="I57" s="23">
        <f t="shared" si="1"/>
        <v>993.5500000000001</v>
      </c>
      <c r="J57">
        <f t="shared" si="2"/>
        <v>163.0387653041415</v>
      </c>
      <c r="K57" s="23">
        <f t="shared" si="3"/>
        <v>406.5387653041415</v>
      </c>
      <c r="L57" s="23">
        <f t="shared" si="0"/>
        <v>425.5577653041415</v>
      </c>
      <c r="M57" s="23">
        <f t="shared" si="4"/>
        <v>416.0482653041415</v>
      </c>
      <c r="N57" s="23">
        <v>6.5</v>
      </c>
      <c r="O57" s="23">
        <v>41.1</v>
      </c>
      <c r="P57" s="23">
        <v>486.7</v>
      </c>
      <c r="Q57" s="23">
        <f t="shared" si="5"/>
        <v>462.29999999999995</v>
      </c>
      <c r="Y57" s="30"/>
      <c r="Z57" s="30"/>
      <c r="AA57" s="30"/>
      <c r="AB57" s="30"/>
      <c r="AD57">
        <v>11126</v>
      </c>
      <c r="AE57">
        <v>1469</v>
      </c>
      <c r="AF57">
        <v>887</v>
      </c>
      <c r="AG57">
        <v>285</v>
      </c>
      <c r="AH57">
        <v>87</v>
      </c>
      <c r="AI57">
        <v>243</v>
      </c>
      <c r="AJ57">
        <f t="shared" si="6"/>
        <v>235886.925795053</v>
      </c>
      <c r="AK57">
        <f t="shared" si="6"/>
        <v>31144.87632508834</v>
      </c>
      <c r="AL57">
        <f t="shared" si="6"/>
        <v>18805.65371024735</v>
      </c>
      <c r="AM57">
        <f t="shared" si="6"/>
        <v>6042.402826855124</v>
      </c>
      <c r="AN57">
        <f t="shared" si="6"/>
        <v>1844.52296819788</v>
      </c>
      <c r="AO57">
        <f t="shared" si="6"/>
        <v>5151.943462897526</v>
      </c>
      <c r="AP57" s="26">
        <v>0.004</v>
      </c>
      <c r="AS57" s="26">
        <v>0.371</v>
      </c>
      <c r="AW57" s="24">
        <v>5.043</v>
      </c>
    </row>
    <row r="58" spans="1:49" ht="12.75">
      <c r="A58" s="19">
        <v>37694</v>
      </c>
      <c r="B58" s="22">
        <v>73</v>
      </c>
      <c r="C58" s="21">
        <v>0.796064794</v>
      </c>
      <c r="D58" s="20">
        <v>0.796064794</v>
      </c>
      <c r="E58" s="24">
        <v>1</v>
      </c>
      <c r="F58">
        <v>39.60525253</v>
      </c>
      <c r="G58">
        <v>-78.77038893</v>
      </c>
      <c r="H58" s="26">
        <v>1021.5</v>
      </c>
      <c r="I58" s="23">
        <f t="shared" si="1"/>
        <v>986.35</v>
      </c>
      <c r="J58">
        <f t="shared" si="2"/>
        <v>223.43445542735105</v>
      </c>
      <c r="K58" s="23">
        <f t="shared" si="3"/>
        <v>466.93445542735105</v>
      </c>
      <c r="L58" s="23">
        <f t="shared" si="0"/>
        <v>485.95345542735106</v>
      </c>
      <c r="M58" s="23">
        <f t="shared" si="4"/>
        <v>476.44395542735106</v>
      </c>
      <c r="N58" s="23">
        <v>5.7</v>
      </c>
      <c r="O58" s="23">
        <v>41.1</v>
      </c>
      <c r="P58" s="23">
        <v>39.7</v>
      </c>
      <c r="Q58" s="23">
        <f t="shared" si="5"/>
        <v>263.2</v>
      </c>
      <c r="S58">
        <v>3.05E-05</v>
      </c>
      <c r="T58">
        <v>2.2E-05</v>
      </c>
      <c r="U58">
        <v>1.49E-05</v>
      </c>
      <c r="V58">
        <v>-7.29E-09</v>
      </c>
      <c r="W58">
        <v>-2.27E-07</v>
      </c>
      <c r="X58">
        <v>-1.96E-06</v>
      </c>
      <c r="Y58" s="30">
        <v>972.6</v>
      </c>
      <c r="Z58" s="30">
        <v>298.8</v>
      </c>
      <c r="AA58" s="30">
        <v>294.3</v>
      </c>
      <c r="AB58" s="30">
        <v>20.1</v>
      </c>
      <c r="AD58">
        <v>10879</v>
      </c>
      <c r="AE58">
        <v>1441</v>
      </c>
      <c r="AF58">
        <v>908</v>
      </c>
      <c r="AG58">
        <v>263</v>
      </c>
      <c r="AH58">
        <v>89</v>
      </c>
      <c r="AI58">
        <v>214</v>
      </c>
      <c r="AJ58">
        <f t="shared" si="6"/>
        <v>230650.17667844522</v>
      </c>
      <c r="AK58">
        <f t="shared" si="6"/>
        <v>30551.236749116608</v>
      </c>
      <c r="AL58">
        <f t="shared" si="6"/>
        <v>19250.883392226147</v>
      </c>
      <c r="AM58">
        <f t="shared" si="6"/>
        <v>5575.971731448763</v>
      </c>
      <c r="AN58">
        <f t="shared" si="6"/>
        <v>1886.9257950530034</v>
      </c>
      <c r="AO58">
        <f t="shared" si="6"/>
        <v>4537.102473498233</v>
      </c>
      <c r="AP58" s="26">
        <v>0.006</v>
      </c>
      <c r="AS58" s="26">
        <v>0.391</v>
      </c>
      <c r="AW58" s="24">
        <v>5.043</v>
      </c>
    </row>
    <row r="59" spans="1:49" ht="12.75">
      <c r="A59" s="19">
        <v>37694</v>
      </c>
      <c r="B59" s="22">
        <v>73</v>
      </c>
      <c r="C59" s="21">
        <v>0.796180546</v>
      </c>
      <c r="D59" s="20">
        <v>0.796180546</v>
      </c>
      <c r="E59" s="24">
        <v>0</v>
      </c>
      <c r="F59">
        <v>39.60121005</v>
      </c>
      <c r="G59">
        <v>-78.77359073</v>
      </c>
      <c r="H59" s="26">
        <v>1015.6</v>
      </c>
      <c r="I59" s="23">
        <f t="shared" si="1"/>
        <v>980.45</v>
      </c>
      <c r="J59">
        <f t="shared" si="2"/>
        <v>273.2549354513543</v>
      </c>
      <c r="K59" s="23">
        <f t="shared" si="3"/>
        <v>516.7549354513543</v>
      </c>
      <c r="L59" s="23">
        <f t="shared" si="0"/>
        <v>535.7739354513543</v>
      </c>
      <c r="M59" s="23">
        <f t="shared" si="4"/>
        <v>526.2644354513543</v>
      </c>
      <c r="N59" s="23">
        <v>5.1</v>
      </c>
      <c r="O59" s="23">
        <v>41.5</v>
      </c>
      <c r="P59" s="23">
        <v>-20</v>
      </c>
      <c r="Q59" s="23">
        <f t="shared" si="5"/>
        <v>9.850000000000001</v>
      </c>
      <c r="Y59" s="30"/>
      <c r="Z59" s="30"/>
      <c r="AA59" s="30"/>
      <c r="AB59" s="30"/>
      <c r="AD59">
        <v>10937</v>
      </c>
      <c r="AE59">
        <v>1384</v>
      </c>
      <c r="AF59">
        <v>806</v>
      </c>
      <c r="AG59">
        <v>286</v>
      </c>
      <c r="AH59">
        <v>95</v>
      </c>
      <c r="AI59">
        <v>218</v>
      </c>
      <c r="AJ59">
        <f t="shared" si="6"/>
        <v>231879.8586572438</v>
      </c>
      <c r="AK59">
        <f t="shared" si="6"/>
        <v>29342.756183745583</v>
      </c>
      <c r="AL59">
        <f t="shared" si="6"/>
        <v>17088.33922261484</v>
      </c>
      <c r="AM59">
        <f t="shared" si="6"/>
        <v>6063.604240282685</v>
      </c>
      <c r="AN59">
        <f t="shared" si="6"/>
        <v>2014.1342756183744</v>
      </c>
      <c r="AO59">
        <f t="shared" si="6"/>
        <v>4621.90812720848</v>
      </c>
      <c r="AP59" s="26">
        <v>0.006</v>
      </c>
      <c r="AS59" s="26">
        <v>0.361</v>
      </c>
      <c r="AW59" s="24">
        <v>5.042</v>
      </c>
    </row>
    <row r="60" spans="1:49" ht="12.75">
      <c r="A60" s="19">
        <v>37694</v>
      </c>
      <c r="B60" s="22">
        <v>73</v>
      </c>
      <c r="C60" s="21">
        <v>0.796296299</v>
      </c>
      <c r="D60" s="20">
        <v>0.796296299</v>
      </c>
      <c r="E60" s="24">
        <v>0</v>
      </c>
      <c r="F60">
        <v>39.59687118</v>
      </c>
      <c r="G60">
        <v>-78.77445613</v>
      </c>
      <c r="H60" s="26">
        <v>1012.7</v>
      </c>
      <c r="I60" s="23">
        <f t="shared" si="1"/>
        <v>977.5500000000001</v>
      </c>
      <c r="J60">
        <f t="shared" si="2"/>
        <v>297.8529707809975</v>
      </c>
      <c r="K60" s="23">
        <f t="shared" si="3"/>
        <v>541.3529707809976</v>
      </c>
      <c r="L60" s="23">
        <f t="shared" si="0"/>
        <v>560.3719707809976</v>
      </c>
      <c r="M60" s="23">
        <f t="shared" si="4"/>
        <v>550.8624707809976</v>
      </c>
      <c r="N60" s="23">
        <v>4.9</v>
      </c>
      <c r="O60" s="23">
        <v>42</v>
      </c>
      <c r="P60" s="23">
        <v>-20</v>
      </c>
      <c r="Q60" s="23">
        <f t="shared" si="5"/>
        <v>-20</v>
      </c>
      <c r="Y60" s="30"/>
      <c r="Z60" s="30"/>
      <c r="AA60" s="30"/>
      <c r="AB60" s="30"/>
      <c r="AC60">
        <v>25035</v>
      </c>
      <c r="AD60">
        <v>10654</v>
      </c>
      <c r="AE60">
        <v>1288</v>
      </c>
      <c r="AF60">
        <v>856</v>
      </c>
      <c r="AG60">
        <v>265</v>
      </c>
      <c r="AH60">
        <v>74</v>
      </c>
      <c r="AI60">
        <v>190</v>
      </c>
      <c r="AJ60">
        <f t="shared" si="6"/>
        <v>225879.8586572438</v>
      </c>
      <c r="AK60">
        <f t="shared" si="6"/>
        <v>27307.420494699647</v>
      </c>
      <c r="AL60">
        <f t="shared" si="6"/>
        <v>18148.40989399293</v>
      </c>
      <c r="AM60">
        <f t="shared" si="6"/>
        <v>5618.374558303887</v>
      </c>
      <c r="AN60">
        <f t="shared" si="6"/>
        <v>1568.904593639576</v>
      </c>
      <c r="AO60">
        <f t="shared" si="6"/>
        <v>4028.268551236749</v>
      </c>
      <c r="AP60" s="26">
        <v>0.006</v>
      </c>
      <c r="AS60" s="26">
        <v>0.361</v>
      </c>
      <c r="AW60" s="24">
        <v>5.041</v>
      </c>
    </row>
    <row r="61" spans="1:49" ht="12.75">
      <c r="A61" s="19">
        <v>37694</v>
      </c>
      <c r="B61" s="22">
        <v>73</v>
      </c>
      <c r="C61" s="21">
        <v>0.796412051</v>
      </c>
      <c r="D61" s="20">
        <v>0.796412051</v>
      </c>
      <c r="E61" s="24">
        <v>0</v>
      </c>
      <c r="F61">
        <v>39.59270598</v>
      </c>
      <c r="G61">
        <v>-78.77252983</v>
      </c>
      <c r="H61" s="26">
        <v>1010.7</v>
      </c>
      <c r="I61" s="23">
        <f t="shared" si="1"/>
        <v>975.5500000000001</v>
      </c>
      <c r="J61">
        <f t="shared" si="2"/>
        <v>314.85968682117505</v>
      </c>
      <c r="K61" s="23">
        <f t="shared" si="3"/>
        <v>558.359686821175</v>
      </c>
      <c r="L61" s="23">
        <f t="shared" si="0"/>
        <v>577.378686821175</v>
      </c>
      <c r="M61" s="23">
        <f t="shared" si="4"/>
        <v>567.869186821175</v>
      </c>
      <c r="N61" s="23">
        <v>4.7</v>
      </c>
      <c r="O61" s="23">
        <v>42.4</v>
      </c>
      <c r="P61" s="23">
        <v>-20.1</v>
      </c>
      <c r="Q61" s="23">
        <f t="shared" si="5"/>
        <v>-20.05</v>
      </c>
      <c r="S61">
        <v>3.01E-05</v>
      </c>
      <c r="T61">
        <v>2.16E-05</v>
      </c>
      <c r="U61">
        <v>1.51E-05</v>
      </c>
      <c r="V61">
        <v>2.79E-07</v>
      </c>
      <c r="W61">
        <v>-9.45E-08</v>
      </c>
      <c r="X61">
        <v>-1.83E-06</v>
      </c>
      <c r="Y61" s="30">
        <v>956.4</v>
      </c>
      <c r="Z61" s="30">
        <v>298.8</v>
      </c>
      <c r="AA61" s="30">
        <v>294.2</v>
      </c>
      <c r="AB61" s="30">
        <v>18.9</v>
      </c>
      <c r="AD61">
        <v>10537</v>
      </c>
      <c r="AE61">
        <v>1344</v>
      </c>
      <c r="AF61">
        <v>815</v>
      </c>
      <c r="AG61">
        <v>228</v>
      </c>
      <c r="AH61">
        <v>88</v>
      </c>
      <c r="AI61">
        <v>204</v>
      </c>
      <c r="AJ61">
        <f t="shared" si="6"/>
        <v>223399.29328621906</v>
      </c>
      <c r="AK61">
        <f t="shared" si="6"/>
        <v>28494.69964664311</v>
      </c>
      <c r="AL61">
        <f t="shared" si="6"/>
        <v>17279.151943462897</v>
      </c>
      <c r="AM61">
        <f t="shared" si="6"/>
        <v>4833.922261484099</v>
      </c>
      <c r="AN61">
        <f t="shared" si="6"/>
        <v>1865.7243816254415</v>
      </c>
      <c r="AO61">
        <f t="shared" si="6"/>
        <v>4325.088339222615</v>
      </c>
      <c r="AP61" s="26">
        <v>0.005</v>
      </c>
      <c r="AS61" s="26">
        <v>0.381</v>
      </c>
      <c r="AW61" s="24">
        <v>5.043</v>
      </c>
    </row>
    <row r="62" spans="1:49" ht="12.75">
      <c r="A62" s="19">
        <v>37694</v>
      </c>
      <c r="B62" s="22">
        <v>73</v>
      </c>
      <c r="C62" s="21">
        <v>0.796527803</v>
      </c>
      <c r="D62" s="20">
        <v>0.796527803</v>
      </c>
      <c r="E62" s="24">
        <v>0</v>
      </c>
      <c r="F62">
        <v>39.58977857</v>
      </c>
      <c r="G62">
        <v>-78.76820596</v>
      </c>
      <c r="H62" s="26">
        <v>1007.6</v>
      </c>
      <c r="I62" s="23">
        <f t="shared" si="1"/>
        <v>972.45</v>
      </c>
      <c r="J62">
        <f t="shared" si="2"/>
        <v>341.28912314949406</v>
      </c>
      <c r="K62" s="23">
        <f t="shared" si="3"/>
        <v>584.7891231494941</v>
      </c>
      <c r="L62" s="23">
        <f t="shared" si="0"/>
        <v>603.8081231494941</v>
      </c>
      <c r="M62" s="23">
        <f t="shared" si="4"/>
        <v>594.2986231494941</v>
      </c>
      <c r="N62" s="23">
        <v>4.5</v>
      </c>
      <c r="O62" s="23">
        <v>42.7</v>
      </c>
      <c r="P62" s="23">
        <v>-20</v>
      </c>
      <c r="Q62" s="23">
        <f t="shared" si="5"/>
        <v>-20.05</v>
      </c>
      <c r="Y62" s="30"/>
      <c r="Z62" s="30"/>
      <c r="AA62" s="30"/>
      <c r="AB62" s="30"/>
      <c r="AD62">
        <v>10512</v>
      </c>
      <c r="AE62">
        <v>1308</v>
      </c>
      <c r="AF62">
        <v>823</v>
      </c>
      <c r="AG62">
        <v>257</v>
      </c>
      <c r="AH62">
        <v>84</v>
      </c>
      <c r="AI62">
        <v>179</v>
      </c>
      <c r="AJ62">
        <f t="shared" si="6"/>
        <v>222869.25795053004</v>
      </c>
      <c r="AK62">
        <f t="shared" si="6"/>
        <v>27731.448763250883</v>
      </c>
      <c r="AL62">
        <f t="shared" si="6"/>
        <v>17448.763250883392</v>
      </c>
      <c r="AM62">
        <f t="shared" si="6"/>
        <v>5448.763250883392</v>
      </c>
      <c r="AN62">
        <f t="shared" si="6"/>
        <v>1780.9187279151943</v>
      </c>
      <c r="AO62">
        <f t="shared" si="6"/>
        <v>3795.0530035335687</v>
      </c>
      <c r="AP62" s="26">
        <v>0.005</v>
      </c>
      <c r="AS62" s="26">
        <v>0.381</v>
      </c>
      <c r="AW62" s="24">
        <v>5.043</v>
      </c>
    </row>
    <row r="63" spans="1:49" ht="12.75">
      <c r="A63" s="19">
        <v>37694</v>
      </c>
      <c r="B63" s="22">
        <v>73</v>
      </c>
      <c r="C63" s="21">
        <v>0.796643496</v>
      </c>
      <c r="D63" s="20">
        <v>0.796643496</v>
      </c>
      <c r="E63" s="24">
        <v>0</v>
      </c>
      <c r="F63">
        <v>39.58860154</v>
      </c>
      <c r="G63">
        <v>-78.76250885</v>
      </c>
      <c r="H63" s="26">
        <v>1002.6</v>
      </c>
      <c r="I63" s="23">
        <f t="shared" si="1"/>
        <v>967.45</v>
      </c>
      <c r="J63">
        <f t="shared" si="2"/>
        <v>384.0952974910182</v>
      </c>
      <c r="K63" s="23">
        <f t="shared" si="3"/>
        <v>627.5952974910182</v>
      </c>
      <c r="L63" s="23">
        <f t="shared" si="0"/>
        <v>646.6142974910182</v>
      </c>
      <c r="M63" s="23">
        <f t="shared" si="4"/>
        <v>637.1047974910182</v>
      </c>
      <c r="N63" s="23">
        <v>4.1</v>
      </c>
      <c r="O63" s="23">
        <v>43</v>
      </c>
      <c r="P63" s="23">
        <v>-20.1</v>
      </c>
      <c r="Q63" s="23">
        <f t="shared" si="5"/>
        <v>-20.05</v>
      </c>
      <c r="Y63" s="30"/>
      <c r="Z63" s="30"/>
      <c r="AA63" s="30"/>
      <c r="AB63" s="30"/>
      <c r="AD63">
        <v>10562</v>
      </c>
      <c r="AE63">
        <v>1317</v>
      </c>
      <c r="AF63">
        <v>801</v>
      </c>
      <c r="AG63">
        <v>237</v>
      </c>
      <c r="AH63">
        <v>88</v>
      </c>
      <c r="AI63">
        <v>197</v>
      </c>
      <c r="AJ63">
        <f t="shared" si="6"/>
        <v>223929.32862190812</v>
      </c>
      <c r="AK63">
        <f t="shared" si="6"/>
        <v>27922.26148409894</v>
      </c>
      <c r="AL63">
        <f t="shared" si="6"/>
        <v>16982.33215547703</v>
      </c>
      <c r="AM63">
        <f t="shared" si="6"/>
        <v>5024.734982332156</v>
      </c>
      <c r="AN63">
        <f t="shared" si="6"/>
        <v>1865.7243816254415</v>
      </c>
      <c r="AO63">
        <f t="shared" si="6"/>
        <v>4176.6784452296815</v>
      </c>
      <c r="AP63" s="26">
        <v>0.004</v>
      </c>
      <c r="AS63" s="26">
        <v>0.431</v>
      </c>
      <c r="AW63" s="24">
        <v>5.043</v>
      </c>
    </row>
    <row r="64" spans="1:49" ht="12.75">
      <c r="A64" s="19">
        <v>37694</v>
      </c>
      <c r="B64" s="22">
        <v>73</v>
      </c>
      <c r="C64" s="21">
        <v>0.796759248</v>
      </c>
      <c r="D64" s="20">
        <v>0.796759248</v>
      </c>
      <c r="E64" s="24">
        <v>0</v>
      </c>
      <c r="F64">
        <v>39.58828743</v>
      </c>
      <c r="G64">
        <v>-78.75647842</v>
      </c>
      <c r="H64" s="26">
        <v>999.7</v>
      </c>
      <c r="I64" s="23">
        <f t="shared" si="1"/>
        <v>964.5500000000001</v>
      </c>
      <c r="J64">
        <f t="shared" si="2"/>
        <v>409.02436277554824</v>
      </c>
      <c r="K64" s="23">
        <f t="shared" si="3"/>
        <v>652.5243627755483</v>
      </c>
      <c r="L64" s="23">
        <f t="shared" si="0"/>
        <v>671.5433627755483</v>
      </c>
      <c r="M64" s="23">
        <f t="shared" si="4"/>
        <v>662.0338627755483</v>
      </c>
      <c r="N64" s="23">
        <v>4</v>
      </c>
      <c r="O64" s="23">
        <v>43.6</v>
      </c>
      <c r="P64" s="23">
        <v>20.3</v>
      </c>
      <c r="Q64" s="23">
        <f t="shared" si="5"/>
        <v>0.09999999999999964</v>
      </c>
      <c r="Y64" s="30"/>
      <c r="Z64" s="30"/>
      <c r="AA64" s="30"/>
      <c r="AB64" s="30"/>
      <c r="AD64">
        <v>10431</v>
      </c>
      <c r="AE64">
        <v>1352</v>
      </c>
      <c r="AF64">
        <v>769</v>
      </c>
      <c r="AG64">
        <v>241</v>
      </c>
      <c r="AH64">
        <v>84</v>
      </c>
      <c r="AI64">
        <v>197</v>
      </c>
      <c r="AJ64">
        <f t="shared" si="6"/>
        <v>221151.94346289753</v>
      </c>
      <c r="AK64">
        <f t="shared" si="6"/>
        <v>28664.310954063603</v>
      </c>
      <c r="AL64">
        <f t="shared" si="6"/>
        <v>16303.886925795052</v>
      </c>
      <c r="AM64">
        <f t="shared" si="6"/>
        <v>5109.540636042403</v>
      </c>
      <c r="AN64">
        <f t="shared" si="6"/>
        <v>1780.9187279151943</v>
      </c>
      <c r="AO64">
        <f t="shared" si="6"/>
        <v>4176.6784452296815</v>
      </c>
      <c r="AP64" s="26">
        <v>0.005</v>
      </c>
      <c r="AS64" s="26">
        <v>0.441</v>
      </c>
      <c r="AW64" s="24">
        <v>5.044</v>
      </c>
    </row>
    <row r="65" spans="1:49" ht="12.75">
      <c r="A65" s="19">
        <v>37694</v>
      </c>
      <c r="B65" s="22">
        <v>73</v>
      </c>
      <c r="C65" s="21">
        <v>0.796875</v>
      </c>
      <c r="D65" s="20">
        <v>0.796875</v>
      </c>
      <c r="E65" s="24">
        <v>0</v>
      </c>
      <c r="F65">
        <v>39.587388</v>
      </c>
      <c r="G65">
        <v>-78.75057417</v>
      </c>
      <c r="H65" s="26">
        <v>996.2</v>
      </c>
      <c r="I65" s="23">
        <f t="shared" si="1"/>
        <v>961.0500000000001</v>
      </c>
      <c r="J65">
        <f t="shared" si="2"/>
        <v>439.211173959976</v>
      </c>
      <c r="K65" s="23">
        <f t="shared" si="3"/>
        <v>682.711173959976</v>
      </c>
      <c r="L65" s="23">
        <f t="shared" si="0"/>
        <v>701.730173959976</v>
      </c>
      <c r="M65" s="23">
        <f t="shared" si="4"/>
        <v>692.220673959976</v>
      </c>
      <c r="N65" s="23">
        <v>3.8</v>
      </c>
      <c r="O65" s="23">
        <v>43.9</v>
      </c>
      <c r="P65" s="23">
        <v>28.4</v>
      </c>
      <c r="Q65" s="23">
        <f t="shared" si="5"/>
        <v>24.35</v>
      </c>
      <c r="S65">
        <v>2.95E-05</v>
      </c>
      <c r="T65">
        <v>2.03E-05</v>
      </c>
      <c r="U65">
        <v>1.35E-05</v>
      </c>
      <c r="V65">
        <v>3.67E-07</v>
      </c>
      <c r="W65">
        <v>-6.7E-08</v>
      </c>
      <c r="X65">
        <v>-1.84E-06</v>
      </c>
      <c r="Y65" s="30">
        <v>946.1</v>
      </c>
      <c r="Z65" s="30">
        <v>298.8</v>
      </c>
      <c r="AA65" s="30">
        <v>294.1</v>
      </c>
      <c r="AB65" s="30">
        <v>17.4</v>
      </c>
      <c r="AD65">
        <v>10474</v>
      </c>
      <c r="AE65">
        <v>1290</v>
      </c>
      <c r="AF65">
        <v>767</v>
      </c>
      <c r="AG65">
        <v>243</v>
      </c>
      <c r="AH65">
        <v>91</v>
      </c>
      <c r="AI65">
        <v>191</v>
      </c>
      <c r="AJ65">
        <f t="shared" si="6"/>
        <v>222063.60424028267</v>
      </c>
      <c r="AK65">
        <f t="shared" si="6"/>
        <v>27349.82332155477</v>
      </c>
      <c r="AL65">
        <f t="shared" si="6"/>
        <v>16261.484098939929</v>
      </c>
      <c r="AM65">
        <f t="shared" si="6"/>
        <v>5151.943462897526</v>
      </c>
      <c r="AN65">
        <f t="shared" si="6"/>
        <v>1929.3286219081272</v>
      </c>
      <c r="AO65">
        <f t="shared" si="6"/>
        <v>4049.4699646643107</v>
      </c>
      <c r="AP65" s="26">
        <v>0.006</v>
      </c>
      <c r="AS65" s="26">
        <v>0.432</v>
      </c>
      <c r="AW65" s="24">
        <v>5.041</v>
      </c>
    </row>
    <row r="66" spans="1:49" ht="12.75">
      <c r="A66" s="19">
        <v>37694</v>
      </c>
      <c r="B66" s="22">
        <v>73</v>
      </c>
      <c r="C66" s="21">
        <v>0.796990752</v>
      </c>
      <c r="D66" s="20">
        <v>0.796990752</v>
      </c>
      <c r="E66" s="24">
        <v>0</v>
      </c>
      <c r="F66">
        <v>39.58696767</v>
      </c>
      <c r="G66">
        <v>-78.74449391</v>
      </c>
      <c r="H66" s="26">
        <v>994.2</v>
      </c>
      <c r="I66" s="23">
        <f t="shared" si="1"/>
        <v>959.0500000000001</v>
      </c>
      <c r="J66">
        <f t="shared" si="2"/>
        <v>456.5101779184033</v>
      </c>
      <c r="K66" s="23">
        <f t="shared" si="3"/>
        <v>700.0101779184033</v>
      </c>
      <c r="L66" s="23">
        <f t="shared" si="0"/>
        <v>719.0291779184033</v>
      </c>
      <c r="M66" s="23">
        <f t="shared" si="4"/>
        <v>709.5196779184033</v>
      </c>
      <c r="N66" s="23">
        <v>3.7</v>
      </c>
      <c r="O66" s="23">
        <v>44.2</v>
      </c>
      <c r="P66" s="23">
        <v>30.7</v>
      </c>
      <c r="Q66" s="23">
        <f t="shared" si="5"/>
        <v>29.549999999999997</v>
      </c>
      <c r="Y66" s="30"/>
      <c r="Z66" s="30"/>
      <c r="AA66" s="30"/>
      <c r="AB66" s="30"/>
      <c r="AC66">
        <v>27201</v>
      </c>
      <c r="AD66">
        <v>10479</v>
      </c>
      <c r="AE66">
        <v>1350</v>
      </c>
      <c r="AF66">
        <v>757</v>
      </c>
      <c r="AG66">
        <v>212</v>
      </c>
      <c r="AH66">
        <v>76</v>
      </c>
      <c r="AI66">
        <v>208</v>
      </c>
      <c r="AJ66">
        <f t="shared" si="6"/>
        <v>222169.61130742048</v>
      </c>
      <c r="AK66">
        <f t="shared" si="6"/>
        <v>28621.90812720848</v>
      </c>
      <c r="AL66">
        <f t="shared" si="6"/>
        <v>16049.469964664311</v>
      </c>
      <c r="AM66">
        <f t="shared" si="6"/>
        <v>4494.699646643109</v>
      </c>
      <c r="AN66">
        <f t="shared" si="6"/>
        <v>1611.3074204946995</v>
      </c>
      <c r="AO66">
        <f t="shared" si="6"/>
        <v>4409.893992932862</v>
      </c>
      <c r="AP66" s="26">
        <v>0.005</v>
      </c>
      <c r="AS66" s="26">
        <v>0.462</v>
      </c>
      <c r="AW66" s="24">
        <v>5.043</v>
      </c>
    </row>
    <row r="67" spans="1:49" ht="12.75">
      <c r="A67" s="19">
        <v>37694</v>
      </c>
      <c r="B67" s="22">
        <v>73</v>
      </c>
      <c r="C67" s="21">
        <v>0.797106504</v>
      </c>
      <c r="D67" s="20">
        <v>0.797106504</v>
      </c>
      <c r="E67" s="24">
        <v>0</v>
      </c>
      <c r="F67">
        <v>39.58653856</v>
      </c>
      <c r="G67">
        <v>-78.73852397</v>
      </c>
      <c r="H67" s="26">
        <v>989.9</v>
      </c>
      <c r="I67" s="23">
        <f t="shared" si="1"/>
        <v>954.75</v>
      </c>
      <c r="J67">
        <f t="shared" si="2"/>
        <v>493.8255201549279</v>
      </c>
      <c r="K67" s="23">
        <f t="shared" si="3"/>
        <v>737.325520154928</v>
      </c>
      <c r="L67" s="23">
        <f t="shared" si="0"/>
        <v>756.344520154928</v>
      </c>
      <c r="M67" s="23">
        <f t="shared" si="4"/>
        <v>746.835020154928</v>
      </c>
      <c r="N67" s="23">
        <v>3.6</v>
      </c>
      <c r="O67" s="23">
        <v>44.9</v>
      </c>
      <c r="P67" s="23">
        <v>32.2</v>
      </c>
      <c r="Q67" s="23">
        <f t="shared" si="5"/>
        <v>31.450000000000003</v>
      </c>
      <c r="Y67" s="30"/>
      <c r="Z67" s="30"/>
      <c r="AA67" s="30"/>
      <c r="AB67" s="30"/>
      <c r="AD67">
        <v>10277</v>
      </c>
      <c r="AE67">
        <v>1314</v>
      </c>
      <c r="AF67">
        <v>808</v>
      </c>
      <c r="AG67">
        <v>251</v>
      </c>
      <c r="AH67">
        <v>90</v>
      </c>
      <c r="AI67">
        <v>216</v>
      </c>
      <c r="AJ67">
        <f t="shared" si="6"/>
        <v>217886.925795053</v>
      </c>
      <c r="AK67">
        <f t="shared" si="6"/>
        <v>27858.657243816255</v>
      </c>
      <c r="AL67">
        <f t="shared" si="6"/>
        <v>17130.742049469965</v>
      </c>
      <c r="AM67">
        <f t="shared" si="6"/>
        <v>5321.554770318021</v>
      </c>
      <c r="AN67">
        <f t="shared" si="6"/>
        <v>1908.1272084805653</v>
      </c>
      <c r="AO67">
        <f t="shared" si="6"/>
        <v>4579.505300353357</v>
      </c>
      <c r="AP67" s="26">
        <v>0.005</v>
      </c>
      <c r="AS67" s="26">
        <v>0.431</v>
      </c>
      <c r="AW67" s="24">
        <v>5.043</v>
      </c>
    </row>
    <row r="68" spans="1:49" ht="12.75">
      <c r="A68" s="19">
        <v>37694</v>
      </c>
      <c r="B68" s="22">
        <v>73</v>
      </c>
      <c r="C68" s="21">
        <v>0.797222197</v>
      </c>
      <c r="D68" s="20">
        <v>0.797222197</v>
      </c>
      <c r="E68" s="24">
        <v>0</v>
      </c>
      <c r="F68">
        <v>39.58603514</v>
      </c>
      <c r="G68">
        <v>-78.73260085</v>
      </c>
      <c r="H68" s="26">
        <v>985.4</v>
      </c>
      <c r="I68" s="23">
        <f t="shared" si="1"/>
        <v>950.25</v>
      </c>
      <c r="J68">
        <f t="shared" si="2"/>
        <v>533.0568594498834</v>
      </c>
      <c r="K68" s="23">
        <f t="shared" si="3"/>
        <v>776.5568594498834</v>
      </c>
      <c r="L68" s="23">
        <f t="shared" si="0"/>
        <v>795.5758594498834</v>
      </c>
      <c r="M68" s="23">
        <f t="shared" si="4"/>
        <v>786.0663594498834</v>
      </c>
      <c r="N68" s="23">
        <v>2.9</v>
      </c>
      <c r="O68" s="23">
        <v>44.6</v>
      </c>
      <c r="P68" s="23">
        <v>34.6</v>
      </c>
      <c r="Q68" s="23">
        <f t="shared" si="5"/>
        <v>33.400000000000006</v>
      </c>
      <c r="S68">
        <v>2.85E-05</v>
      </c>
      <c r="T68">
        <v>2.01E-05</v>
      </c>
      <c r="U68">
        <v>1.41E-05</v>
      </c>
      <c r="V68">
        <v>4.64E-07</v>
      </c>
      <c r="W68">
        <v>-4.6E-08</v>
      </c>
      <c r="X68">
        <v>-1.79E-06</v>
      </c>
      <c r="Y68" s="30">
        <v>936</v>
      </c>
      <c r="Z68" s="30">
        <v>298.8</v>
      </c>
      <c r="AA68" s="30">
        <v>294</v>
      </c>
      <c r="AB68" s="30">
        <v>16.5</v>
      </c>
      <c r="AD68">
        <v>10284</v>
      </c>
      <c r="AE68">
        <v>1295</v>
      </c>
      <c r="AF68">
        <v>831</v>
      </c>
      <c r="AG68">
        <v>264</v>
      </c>
      <c r="AH68">
        <v>99</v>
      </c>
      <c r="AI68">
        <v>189</v>
      </c>
      <c r="AJ68">
        <f t="shared" si="6"/>
        <v>218035.33568904593</v>
      </c>
      <c r="AK68">
        <f t="shared" si="6"/>
        <v>27455.83038869258</v>
      </c>
      <c r="AL68">
        <f t="shared" si="6"/>
        <v>17618.374558303887</v>
      </c>
      <c r="AM68">
        <f t="shared" si="6"/>
        <v>5597.173144876325</v>
      </c>
      <c r="AN68">
        <f t="shared" si="6"/>
        <v>2098.939929328622</v>
      </c>
      <c r="AO68">
        <f t="shared" si="6"/>
        <v>4007.067137809187</v>
      </c>
      <c r="AP68" s="26">
        <v>0.004</v>
      </c>
      <c r="AS68" s="26">
        <v>0.39</v>
      </c>
      <c r="AW68" s="24">
        <v>5.042</v>
      </c>
    </row>
    <row r="69" spans="1:49" ht="12.75">
      <c r="A69" s="19">
        <v>37694</v>
      </c>
      <c r="B69" s="22">
        <v>73</v>
      </c>
      <c r="C69" s="21">
        <v>0.797337949</v>
      </c>
      <c r="D69" s="20">
        <v>0.797337949</v>
      </c>
      <c r="E69" s="24">
        <v>0</v>
      </c>
      <c r="F69">
        <v>39.58540212</v>
      </c>
      <c r="G69">
        <v>-78.72663867</v>
      </c>
      <c r="H69" s="26">
        <v>982.9</v>
      </c>
      <c r="I69" s="23">
        <f t="shared" si="1"/>
        <v>947.75</v>
      </c>
      <c r="J69">
        <f t="shared" si="2"/>
        <v>554.93240258562</v>
      </c>
      <c r="K69" s="23">
        <f t="shared" si="3"/>
        <v>798.43240258562</v>
      </c>
      <c r="L69" s="23">
        <f t="shared" si="0"/>
        <v>817.45140258562</v>
      </c>
      <c r="M69" s="23">
        <f t="shared" si="4"/>
        <v>807.94190258562</v>
      </c>
      <c r="N69" s="23">
        <v>2.9</v>
      </c>
      <c r="O69" s="23">
        <v>45.5</v>
      </c>
      <c r="P69" s="23">
        <v>36.7</v>
      </c>
      <c r="Q69" s="23">
        <f t="shared" si="5"/>
        <v>35.650000000000006</v>
      </c>
      <c r="Y69" s="30"/>
      <c r="Z69" s="30"/>
      <c r="AA69" s="30"/>
      <c r="AB69" s="30"/>
      <c r="AD69">
        <v>9843</v>
      </c>
      <c r="AE69">
        <v>1358</v>
      </c>
      <c r="AF69">
        <v>811</v>
      </c>
      <c r="AG69">
        <v>263</v>
      </c>
      <c r="AH69">
        <v>83</v>
      </c>
      <c r="AI69">
        <v>197</v>
      </c>
      <c r="AJ69">
        <f t="shared" si="6"/>
        <v>208685.51236749117</v>
      </c>
      <c r="AK69">
        <f t="shared" si="6"/>
        <v>28791.519434628975</v>
      </c>
      <c r="AL69">
        <f t="shared" si="6"/>
        <v>17194.34628975265</v>
      </c>
      <c r="AM69">
        <f t="shared" si="6"/>
        <v>5575.971731448763</v>
      </c>
      <c r="AN69">
        <f t="shared" si="6"/>
        <v>1759.7173144876324</v>
      </c>
      <c r="AO69">
        <f t="shared" si="6"/>
        <v>4176.6784452296815</v>
      </c>
      <c r="AP69" s="26">
        <v>0.004</v>
      </c>
      <c r="AS69" s="26">
        <v>0.441</v>
      </c>
      <c r="AW69" s="24">
        <v>5.042</v>
      </c>
    </row>
    <row r="70" spans="1:49" ht="12.75">
      <c r="A70" s="19">
        <v>37694</v>
      </c>
      <c r="B70" s="22">
        <v>73</v>
      </c>
      <c r="C70" s="21">
        <v>0.797453701</v>
      </c>
      <c r="D70" s="20">
        <v>0.797453701</v>
      </c>
      <c r="E70" s="24">
        <v>0</v>
      </c>
      <c r="F70">
        <v>39.58472166</v>
      </c>
      <c r="G70">
        <v>-78.72062925</v>
      </c>
      <c r="H70" s="26">
        <v>979</v>
      </c>
      <c r="I70" s="23">
        <f t="shared" si="1"/>
        <v>943.85</v>
      </c>
      <c r="J70">
        <f t="shared" si="2"/>
        <v>589.1737392729488</v>
      </c>
      <c r="K70" s="23">
        <f t="shared" si="3"/>
        <v>832.6737392729488</v>
      </c>
      <c r="L70" s="23">
        <f t="shared" si="0"/>
        <v>851.6927392729488</v>
      </c>
      <c r="M70" s="23">
        <f t="shared" si="4"/>
        <v>842.1832392729488</v>
      </c>
      <c r="N70" s="23">
        <v>2.7</v>
      </c>
      <c r="O70" s="23">
        <v>46.4</v>
      </c>
      <c r="P70" s="23">
        <v>35.2</v>
      </c>
      <c r="Q70" s="23">
        <f t="shared" si="5"/>
        <v>35.95</v>
      </c>
      <c r="Y70" s="30"/>
      <c r="Z70" s="30"/>
      <c r="AA70" s="30"/>
      <c r="AB70" s="30"/>
      <c r="AD70">
        <v>9894</v>
      </c>
      <c r="AE70">
        <v>1287</v>
      </c>
      <c r="AF70">
        <v>739</v>
      </c>
      <c r="AG70">
        <v>232</v>
      </c>
      <c r="AH70">
        <v>82</v>
      </c>
      <c r="AI70">
        <v>171</v>
      </c>
      <c r="AJ70">
        <f t="shared" si="6"/>
        <v>209766.78445229682</v>
      </c>
      <c r="AK70">
        <f t="shared" si="6"/>
        <v>27286.219081272084</v>
      </c>
      <c r="AL70">
        <f t="shared" si="6"/>
        <v>15667.844522968198</v>
      </c>
      <c r="AM70">
        <f t="shared" si="6"/>
        <v>4918.727915194346</v>
      </c>
      <c r="AN70">
        <f t="shared" si="6"/>
        <v>1738.5159010600705</v>
      </c>
      <c r="AO70">
        <f t="shared" si="6"/>
        <v>3625.441696113074</v>
      </c>
      <c r="AP70" s="26">
        <v>0.006</v>
      </c>
      <c r="AS70" s="26">
        <v>0.442</v>
      </c>
      <c r="AW70" s="24">
        <v>5.042</v>
      </c>
    </row>
    <row r="71" spans="1:49" ht="12.75">
      <c r="A71" s="19">
        <v>37694</v>
      </c>
      <c r="B71" s="22">
        <v>73</v>
      </c>
      <c r="C71" s="21">
        <v>0.797569454</v>
      </c>
      <c r="D71" s="20">
        <v>0.797569454</v>
      </c>
      <c r="E71" s="24">
        <v>0</v>
      </c>
      <c r="F71">
        <v>39.5839425</v>
      </c>
      <c r="G71">
        <v>-78.71462947</v>
      </c>
      <c r="H71" s="26">
        <v>975</v>
      </c>
      <c r="I71" s="23">
        <f t="shared" si="1"/>
        <v>939.85</v>
      </c>
      <c r="J71">
        <f t="shared" si="2"/>
        <v>624.4403479827874</v>
      </c>
      <c r="K71" s="23">
        <f t="shared" si="3"/>
        <v>867.9403479827874</v>
      </c>
      <c r="L71" s="23">
        <f t="shared" si="0"/>
        <v>886.9593479827874</v>
      </c>
      <c r="M71" s="23">
        <f t="shared" si="4"/>
        <v>877.4498479827874</v>
      </c>
      <c r="N71" s="23">
        <v>2.2</v>
      </c>
      <c r="O71" s="23">
        <v>47</v>
      </c>
      <c r="P71" s="23">
        <v>36.3</v>
      </c>
      <c r="Q71" s="23">
        <f t="shared" si="5"/>
        <v>35.75</v>
      </c>
      <c r="S71">
        <v>2.71E-05</v>
      </c>
      <c r="T71">
        <v>1.95E-05</v>
      </c>
      <c r="U71">
        <v>1.32E-05</v>
      </c>
      <c r="V71">
        <v>6.11E-07</v>
      </c>
      <c r="W71">
        <v>4.07E-08</v>
      </c>
      <c r="X71">
        <v>-1.66E-06</v>
      </c>
      <c r="Y71" s="30">
        <v>924.3</v>
      </c>
      <c r="Z71" s="30">
        <v>298.8</v>
      </c>
      <c r="AA71" s="30">
        <v>293.9</v>
      </c>
      <c r="AB71" s="30">
        <v>16.3</v>
      </c>
      <c r="AD71">
        <v>9750</v>
      </c>
      <c r="AE71">
        <v>1233</v>
      </c>
      <c r="AF71">
        <v>740</v>
      </c>
      <c r="AG71">
        <v>191</v>
      </c>
      <c r="AH71">
        <v>74</v>
      </c>
      <c r="AI71">
        <v>165</v>
      </c>
      <c r="AJ71">
        <f t="shared" si="6"/>
        <v>206713.78091872792</v>
      </c>
      <c r="AK71">
        <f t="shared" si="6"/>
        <v>26141.342756183745</v>
      </c>
      <c r="AL71">
        <f t="shared" si="6"/>
        <v>15689.04593639576</v>
      </c>
      <c r="AM71">
        <f t="shared" si="6"/>
        <v>4049.4699646643107</v>
      </c>
      <c r="AN71">
        <f t="shared" si="6"/>
        <v>1568.904593639576</v>
      </c>
      <c r="AO71">
        <f t="shared" si="6"/>
        <v>3498.233215547703</v>
      </c>
      <c r="AP71" s="26">
        <v>0.006</v>
      </c>
      <c r="AS71" s="26">
        <v>0.461</v>
      </c>
      <c r="AW71" s="24">
        <v>5.043</v>
      </c>
    </row>
    <row r="72" spans="1:49" ht="12.75">
      <c r="A72" s="19">
        <v>37694</v>
      </c>
      <c r="B72" s="22">
        <v>73</v>
      </c>
      <c r="C72" s="21">
        <v>0.797685206</v>
      </c>
      <c r="D72" s="20">
        <v>0.797685206</v>
      </c>
      <c r="E72" s="24">
        <v>0</v>
      </c>
      <c r="F72">
        <v>39.58300701</v>
      </c>
      <c r="G72">
        <v>-78.70851765</v>
      </c>
      <c r="H72" s="26">
        <v>971.3</v>
      </c>
      <c r="I72" s="23">
        <f t="shared" si="1"/>
        <v>936.15</v>
      </c>
      <c r="J72">
        <f t="shared" si="2"/>
        <v>657.1958489582668</v>
      </c>
      <c r="K72" s="23">
        <f t="shared" si="3"/>
        <v>900.6958489582668</v>
      </c>
      <c r="L72" s="23">
        <f t="shared" si="0"/>
        <v>919.7148489582668</v>
      </c>
      <c r="M72" s="23">
        <f t="shared" si="4"/>
        <v>910.2053489582668</v>
      </c>
      <c r="N72" s="23">
        <v>2.2</v>
      </c>
      <c r="O72" s="23">
        <v>47.8</v>
      </c>
      <c r="P72" s="23">
        <v>37.9</v>
      </c>
      <c r="Q72" s="23">
        <f t="shared" si="5"/>
        <v>37.099999999999994</v>
      </c>
      <c r="Y72" s="30"/>
      <c r="Z72" s="30"/>
      <c r="AA72" s="30"/>
      <c r="AB72" s="30"/>
      <c r="AC72">
        <v>25388</v>
      </c>
      <c r="AD72">
        <v>9572</v>
      </c>
      <c r="AE72">
        <v>1239</v>
      </c>
      <c r="AF72">
        <v>656</v>
      </c>
      <c r="AG72">
        <v>235</v>
      </c>
      <c r="AH72">
        <v>87</v>
      </c>
      <c r="AI72">
        <v>187</v>
      </c>
      <c r="AJ72">
        <f t="shared" si="6"/>
        <v>202939.9293286219</v>
      </c>
      <c r="AK72">
        <f t="shared" si="6"/>
        <v>26268.551236749117</v>
      </c>
      <c r="AL72">
        <f t="shared" si="6"/>
        <v>13908.127208480564</v>
      </c>
      <c r="AM72">
        <f t="shared" si="6"/>
        <v>4982.332155477032</v>
      </c>
      <c r="AN72">
        <f t="shared" si="6"/>
        <v>1844.52296819788</v>
      </c>
      <c r="AO72">
        <f t="shared" si="6"/>
        <v>3964.6643109540637</v>
      </c>
      <c r="AP72" s="26">
        <v>0.006</v>
      </c>
      <c r="AS72" s="26">
        <v>0.421</v>
      </c>
      <c r="AW72" s="24">
        <v>5.044</v>
      </c>
    </row>
    <row r="73" spans="1:49" ht="12.75">
      <c r="A73" s="19">
        <v>37694</v>
      </c>
      <c r="B73" s="22">
        <v>73</v>
      </c>
      <c r="C73" s="21">
        <v>0.797800899</v>
      </c>
      <c r="D73" s="20">
        <v>0.797800899</v>
      </c>
      <c r="E73" s="24">
        <v>0</v>
      </c>
      <c r="F73">
        <v>39.58196788</v>
      </c>
      <c r="G73">
        <v>-78.70234942</v>
      </c>
      <c r="H73" s="26">
        <v>965</v>
      </c>
      <c r="I73" s="23">
        <f t="shared" si="1"/>
        <v>929.85</v>
      </c>
      <c r="J73">
        <f t="shared" si="2"/>
        <v>713.267759376303</v>
      </c>
      <c r="K73" s="23">
        <f t="shared" si="3"/>
        <v>956.767759376303</v>
      </c>
      <c r="L73" s="23">
        <f aca="true" t="shared" si="7" ref="L73:L136">J73+262.519</f>
        <v>975.786759376303</v>
      </c>
      <c r="M73" s="23">
        <f t="shared" si="4"/>
        <v>966.277259376303</v>
      </c>
      <c r="N73" s="23">
        <v>1.6</v>
      </c>
      <c r="O73" s="23">
        <v>48.5</v>
      </c>
      <c r="P73" s="23">
        <v>38.2</v>
      </c>
      <c r="Q73" s="23">
        <f t="shared" si="5"/>
        <v>38.05</v>
      </c>
      <c r="Y73" s="30"/>
      <c r="Z73" s="30"/>
      <c r="AA73" s="30"/>
      <c r="AB73" s="30"/>
      <c r="AD73">
        <v>9673</v>
      </c>
      <c r="AE73">
        <v>1237</v>
      </c>
      <c r="AF73">
        <v>822</v>
      </c>
      <c r="AG73">
        <v>213</v>
      </c>
      <c r="AH73">
        <v>86</v>
      </c>
      <c r="AI73">
        <v>182</v>
      </c>
      <c r="AJ73">
        <f t="shared" si="6"/>
        <v>205081.27208480565</v>
      </c>
      <c r="AK73">
        <f t="shared" si="6"/>
        <v>26226.14840989399</v>
      </c>
      <c r="AL73">
        <f t="shared" si="6"/>
        <v>17427.56183745583</v>
      </c>
      <c r="AM73">
        <f aca="true" t="shared" si="8" ref="AJ73:AO115">IF(AG73&gt;0,(AG73*(60/1))/2.83,"")</f>
        <v>4515.9010600706715</v>
      </c>
      <c r="AN73">
        <f t="shared" si="8"/>
        <v>1823.321554770318</v>
      </c>
      <c r="AO73">
        <f t="shared" si="8"/>
        <v>3858.6572438162543</v>
      </c>
      <c r="AP73" s="26">
        <v>0.005</v>
      </c>
      <c r="AS73" s="26">
        <v>0.421</v>
      </c>
      <c r="AW73" s="24">
        <v>5.043</v>
      </c>
    </row>
    <row r="74" spans="1:49" ht="12.75">
      <c r="A74" s="19">
        <v>37694</v>
      </c>
      <c r="B74" s="22">
        <v>73</v>
      </c>
      <c r="C74" s="21">
        <v>0.797916651</v>
      </c>
      <c r="D74" s="20">
        <v>0.797916651</v>
      </c>
      <c r="E74" s="24">
        <v>0</v>
      </c>
      <c r="F74">
        <v>39.58096289</v>
      </c>
      <c r="G74">
        <v>-78.69617688</v>
      </c>
      <c r="H74" s="26">
        <v>962.6</v>
      </c>
      <c r="I74" s="23">
        <f aca="true" t="shared" si="9" ref="I74:I137">H74-35.15</f>
        <v>927.45</v>
      </c>
      <c r="J74">
        <f aca="true" t="shared" si="10" ref="J74:J137">(8303.951372*(LN(1013.25/I74)))</f>
        <v>734.7284758845739</v>
      </c>
      <c r="K74" s="23">
        <f aca="true" t="shared" si="11" ref="K74:K137">J74+243.5</f>
        <v>978.2284758845739</v>
      </c>
      <c r="L74" s="23">
        <f t="shared" si="7"/>
        <v>997.2474758845739</v>
      </c>
      <c r="M74" s="23">
        <f aca="true" t="shared" si="12" ref="M74:M137">AVERAGE(K74:L74)</f>
        <v>987.7379758845739</v>
      </c>
      <c r="N74" s="23">
        <v>1.1</v>
      </c>
      <c r="O74" s="23">
        <v>49.1</v>
      </c>
      <c r="P74" s="23">
        <v>38.4</v>
      </c>
      <c r="Q74" s="23">
        <f t="shared" si="5"/>
        <v>38.3</v>
      </c>
      <c r="S74">
        <v>2.48E-05</v>
      </c>
      <c r="T74">
        <v>1.73E-05</v>
      </c>
      <c r="U74">
        <v>1.18E-05</v>
      </c>
      <c r="V74">
        <v>7.58E-07</v>
      </c>
      <c r="W74">
        <v>1.5E-07</v>
      </c>
      <c r="X74">
        <v>-1.7E-06</v>
      </c>
      <c r="Y74" s="30">
        <v>911.9</v>
      </c>
      <c r="Z74" s="30">
        <v>298.7</v>
      </c>
      <c r="AA74" s="30">
        <v>293.8</v>
      </c>
      <c r="AB74" s="30">
        <v>16.2</v>
      </c>
      <c r="AD74">
        <v>9483</v>
      </c>
      <c r="AE74">
        <v>1279</v>
      </c>
      <c r="AF74">
        <v>836</v>
      </c>
      <c r="AG74">
        <v>257</v>
      </c>
      <c r="AH74">
        <v>77</v>
      </c>
      <c r="AI74">
        <v>201</v>
      </c>
      <c r="AJ74">
        <f t="shared" si="8"/>
        <v>201053.0035335689</v>
      </c>
      <c r="AK74">
        <f t="shared" si="8"/>
        <v>27116.60777385159</v>
      </c>
      <c r="AL74">
        <f t="shared" si="8"/>
        <v>17724.381625441696</v>
      </c>
      <c r="AM74">
        <f t="shared" si="8"/>
        <v>5448.763250883392</v>
      </c>
      <c r="AN74">
        <f t="shared" si="8"/>
        <v>1632.5088339222614</v>
      </c>
      <c r="AO74">
        <f t="shared" si="8"/>
        <v>4261.484098939929</v>
      </c>
      <c r="AP74" s="26">
        <v>0.004</v>
      </c>
      <c r="AS74" s="26">
        <v>0.412</v>
      </c>
      <c r="AW74" s="24">
        <v>5.043</v>
      </c>
    </row>
    <row r="75" spans="1:49" ht="12.75">
      <c r="A75" s="19">
        <v>37694</v>
      </c>
      <c r="B75" s="22">
        <v>73</v>
      </c>
      <c r="C75" s="21">
        <v>0.798032403</v>
      </c>
      <c r="D75" s="20">
        <v>0.798032403</v>
      </c>
      <c r="E75" s="24">
        <v>0</v>
      </c>
      <c r="F75">
        <v>39.58015698</v>
      </c>
      <c r="G75">
        <v>-78.69003527</v>
      </c>
      <c r="H75" s="26">
        <v>958.9</v>
      </c>
      <c r="I75" s="23">
        <f t="shared" si="9"/>
        <v>923.75</v>
      </c>
      <c r="J75">
        <f t="shared" si="10"/>
        <v>767.9227941533352</v>
      </c>
      <c r="K75" s="23">
        <f t="shared" si="11"/>
        <v>1011.4227941533352</v>
      </c>
      <c r="L75" s="23">
        <f t="shared" si="7"/>
        <v>1030.4417941533352</v>
      </c>
      <c r="M75" s="23">
        <f t="shared" si="12"/>
        <v>1020.9322941533352</v>
      </c>
      <c r="N75" s="23">
        <v>0.8</v>
      </c>
      <c r="O75" s="23">
        <v>49.8</v>
      </c>
      <c r="P75" s="23">
        <v>38.2</v>
      </c>
      <c r="Q75" s="23">
        <f t="shared" si="5"/>
        <v>38.3</v>
      </c>
      <c r="Y75" s="30"/>
      <c r="Z75" s="30"/>
      <c r="AA75" s="30"/>
      <c r="AB75" s="30"/>
      <c r="AD75">
        <v>9333</v>
      </c>
      <c r="AE75">
        <v>1233</v>
      </c>
      <c r="AF75">
        <v>772</v>
      </c>
      <c r="AG75">
        <v>238</v>
      </c>
      <c r="AH75">
        <v>91</v>
      </c>
      <c r="AI75">
        <v>142</v>
      </c>
      <c r="AJ75">
        <f t="shared" si="8"/>
        <v>197872.79151943463</v>
      </c>
      <c r="AK75">
        <f t="shared" si="8"/>
        <v>26141.342756183745</v>
      </c>
      <c r="AL75">
        <f t="shared" si="8"/>
        <v>16367.491166077738</v>
      </c>
      <c r="AM75">
        <f t="shared" si="8"/>
        <v>5045.936395759717</v>
      </c>
      <c r="AN75">
        <f t="shared" si="8"/>
        <v>1929.3286219081272</v>
      </c>
      <c r="AO75">
        <f t="shared" si="8"/>
        <v>3010.6007067137807</v>
      </c>
      <c r="AP75" s="26">
        <v>0.004</v>
      </c>
      <c r="AS75" s="26">
        <v>0.422</v>
      </c>
      <c r="AW75" s="24">
        <v>5.042</v>
      </c>
    </row>
    <row r="76" spans="1:49" ht="12.75">
      <c r="A76" s="19">
        <v>37694</v>
      </c>
      <c r="B76" s="22">
        <v>73</v>
      </c>
      <c r="C76" s="21">
        <v>0.798148155</v>
      </c>
      <c r="D76" s="20">
        <v>0.798148155</v>
      </c>
      <c r="E76" s="24">
        <v>0</v>
      </c>
      <c r="F76">
        <v>39.57955387</v>
      </c>
      <c r="G76">
        <v>-78.68365095</v>
      </c>
      <c r="H76" s="26">
        <v>957</v>
      </c>
      <c r="I76" s="23">
        <f t="shared" si="9"/>
        <v>921.85</v>
      </c>
      <c r="J76">
        <f t="shared" si="10"/>
        <v>785.0202293295108</v>
      </c>
      <c r="K76" s="23">
        <f t="shared" si="11"/>
        <v>1028.5202293295108</v>
      </c>
      <c r="L76" s="23">
        <f t="shared" si="7"/>
        <v>1047.5392293295108</v>
      </c>
      <c r="M76" s="23">
        <f t="shared" si="12"/>
        <v>1038.0297293295107</v>
      </c>
      <c r="N76" s="23">
        <v>0.7</v>
      </c>
      <c r="O76" s="23">
        <v>50.5</v>
      </c>
      <c r="P76" s="23">
        <v>38.2</v>
      </c>
      <c r="Q76" s="23">
        <f t="shared" si="5"/>
        <v>38.2</v>
      </c>
      <c r="Y76" s="30"/>
      <c r="Z76" s="30"/>
      <c r="AA76" s="30"/>
      <c r="AB76" s="30"/>
      <c r="AD76">
        <v>9189</v>
      </c>
      <c r="AE76">
        <v>1195</v>
      </c>
      <c r="AF76">
        <v>705</v>
      </c>
      <c r="AG76">
        <v>190</v>
      </c>
      <c r="AH76">
        <v>84</v>
      </c>
      <c r="AI76">
        <v>157</v>
      </c>
      <c r="AJ76">
        <f t="shared" si="8"/>
        <v>194819.78798586573</v>
      </c>
      <c r="AK76">
        <f t="shared" si="8"/>
        <v>25335.689045936397</v>
      </c>
      <c r="AL76">
        <f t="shared" si="8"/>
        <v>14946.996466431096</v>
      </c>
      <c r="AM76">
        <f t="shared" si="8"/>
        <v>4028.268551236749</v>
      </c>
      <c r="AN76">
        <f t="shared" si="8"/>
        <v>1780.9187279151943</v>
      </c>
      <c r="AO76">
        <f t="shared" si="8"/>
        <v>3328.6219081272084</v>
      </c>
      <c r="AP76" s="26">
        <v>0.004</v>
      </c>
      <c r="AS76" s="26">
        <v>0.422</v>
      </c>
      <c r="AW76" s="24">
        <v>5.041</v>
      </c>
    </row>
    <row r="77" spans="1:49" ht="12.75">
      <c r="A77" s="19">
        <v>37694</v>
      </c>
      <c r="B77" s="22">
        <v>73</v>
      </c>
      <c r="C77" s="21">
        <v>0.798263907</v>
      </c>
      <c r="D77" s="20">
        <v>0.798263907</v>
      </c>
      <c r="E77" s="24">
        <v>0</v>
      </c>
      <c r="F77">
        <v>39.57893324</v>
      </c>
      <c r="G77">
        <v>-78.67725788</v>
      </c>
      <c r="H77" s="26">
        <v>953.7</v>
      </c>
      <c r="I77" s="23">
        <f t="shared" si="9"/>
        <v>918.5500000000001</v>
      </c>
      <c r="J77">
        <f t="shared" si="10"/>
        <v>814.7996999838241</v>
      </c>
      <c r="K77" s="23">
        <f t="shared" si="11"/>
        <v>1058.2996999838242</v>
      </c>
      <c r="L77" s="23">
        <f t="shared" si="7"/>
        <v>1077.318699983824</v>
      </c>
      <c r="M77" s="23">
        <f t="shared" si="12"/>
        <v>1067.809199983824</v>
      </c>
      <c r="N77" s="23">
        <v>0.5</v>
      </c>
      <c r="O77" s="23">
        <v>50.8</v>
      </c>
      <c r="P77" s="23">
        <v>40.2</v>
      </c>
      <c r="Q77" s="23">
        <f t="shared" si="5"/>
        <v>39.2</v>
      </c>
      <c r="S77">
        <v>2.41E-05</v>
      </c>
      <c r="T77">
        <v>1.72E-05</v>
      </c>
      <c r="U77">
        <v>1.17E-05</v>
      </c>
      <c r="V77">
        <v>8.58E-07</v>
      </c>
      <c r="W77">
        <v>1.58E-07</v>
      </c>
      <c r="X77">
        <v>-1.8E-06</v>
      </c>
      <c r="Y77" s="30">
        <v>901.5</v>
      </c>
      <c r="Z77" s="30">
        <v>298.7</v>
      </c>
      <c r="AA77" s="30">
        <v>293.7</v>
      </c>
      <c r="AB77" s="30">
        <v>16</v>
      </c>
      <c r="AD77">
        <v>9032</v>
      </c>
      <c r="AE77">
        <v>1123</v>
      </c>
      <c r="AF77">
        <v>652</v>
      </c>
      <c r="AG77">
        <v>162</v>
      </c>
      <c r="AH77">
        <v>83</v>
      </c>
      <c r="AI77">
        <v>179</v>
      </c>
      <c r="AJ77">
        <f t="shared" si="8"/>
        <v>191491.1660777385</v>
      </c>
      <c r="AK77">
        <f t="shared" si="8"/>
        <v>23809.18727915194</v>
      </c>
      <c r="AL77">
        <f t="shared" si="8"/>
        <v>13823.321554770318</v>
      </c>
      <c r="AM77">
        <f t="shared" si="8"/>
        <v>3434.6289752650177</v>
      </c>
      <c r="AN77">
        <f t="shared" si="8"/>
        <v>1759.7173144876324</v>
      </c>
      <c r="AO77">
        <f t="shared" si="8"/>
        <v>3795.0530035335687</v>
      </c>
      <c r="AP77" s="26">
        <v>0.006</v>
      </c>
      <c r="AS77" s="26">
        <v>0.403</v>
      </c>
      <c r="AW77" s="24">
        <v>5.043</v>
      </c>
    </row>
    <row r="78" spans="1:49" ht="12.75">
      <c r="A78" s="19">
        <v>37694</v>
      </c>
      <c r="B78" s="22">
        <v>73</v>
      </c>
      <c r="C78" s="21">
        <v>0.7983796</v>
      </c>
      <c r="D78" s="20">
        <v>0.7983796</v>
      </c>
      <c r="E78" s="24">
        <v>0</v>
      </c>
      <c r="F78">
        <v>39.57826351</v>
      </c>
      <c r="G78">
        <v>-78.6708306</v>
      </c>
      <c r="H78" s="26">
        <v>951.3</v>
      </c>
      <c r="I78" s="23">
        <f t="shared" si="9"/>
        <v>916.15</v>
      </c>
      <c r="J78">
        <f t="shared" si="10"/>
        <v>836.5247718324846</v>
      </c>
      <c r="K78" s="23">
        <f t="shared" si="11"/>
        <v>1080.0247718324845</v>
      </c>
      <c r="L78" s="23">
        <f t="shared" si="7"/>
        <v>1099.0437718324847</v>
      </c>
      <c r="M78" s="23">
        <f t="shared" si="12"/>
        <v>1089.5342718324846</v>
      </c>
      <c r="N78" s="23">
        <v>0.2</v>
      </c>
      <c r="O78" s="23">
        <v>51.3</v>
      </c>
      <c r="P78" s="23">
        <v>40.1</v>
      </c>
      <c r="Q78" s="23">
        <f t="shared" si="5"/>
        <v>40.150000000000006</v>
      </c>
      <c r="Y78" s="30"/>
      <c r="Z78" s="30"/>
      <c r="AA78" s="30"/>
      <c r="AB78" s="30"/>
      <c r="AC78">
        <v>26468</v>
      </c>
      <c r="AD78">
        <v>8968</v>
      </c>
      <c r="AE78">
        <v>1133</v>
      </c>
      <c r="AF78">
        <v>686</v>
      </c>
      <c r="AG78">
        <v>239</v>
      </c>
      <c r="AH78">
        <v>75</v>
      </c>
      <c r="AI78">
        <v>162</v>
      </c>
      <c r="AJ78">
        <f t="shared" si="8"/>
        <v>190134.27561837455</v>
      </c>
      <c r="AK78">
        <f t="shared" si="8"/>
        <v>24021.20141342756</v>
      </c>
      <c r="AL78">
        <f t="shared" si="8"/>
        <v>14544.16961130742</v>
      </c>
      <c r="AM78">
        <f t="shared" si="8"/>
        <v>5067.137809187279</v>
      </c>
      <c r="AN78">
        <f t="shared" si="8"/>
        <v>1590.1060070671379</v>
      </c>
      <c r="AO78">
        <f t="shared" si="8"/>
        <v>3434.6289752650177</v>
      </c>
      <c r="AP78" s="26">
        <v>0.004</v>
      </c>
      <c r="AS78" s="26">
        <v>0.403</v>
      </c>
      <c r="AW78" s="24">
        <v>5.041</v>
      </c>
    </row>
    <row r="79" spans="1:49" ht="12.75">
      <c r="A79" s="19">
        <v>37694</v>
      </c>
      <c r="B79" s="22">
        <v>73</v>
      </c>
      <c r="C79" s="21">
        <v>0.798495352</v>
      </c>
      <c r="D79" s="20">
        <v>0.798495352</v>
      </c>
      <c r="E79" s="24">
        <v>0</v>
      </c>
      <c r="F79">
        <v>39.57762597</v>
      </c>
      <c r="G79">
        <v>-78.66456801</v>
      </c>
      <c r="H79" s="26">
        <v>951</v>
      </c>
      <c r="I79" s="23">
        <f t="shared" si="9"/>
        <v>915.85</v>
      </c>
      <c r="J79">
        <f t="shared" si="10"/>
        <v>839.2444065856155</v>
      </c>
      <c r="K79" s="23">
        <f t="shared" si="11"/>
        <v>1082.7444065856155</v>
      </c>
      <c r="L79" s="23">
        <f t="shared" si="7"/>
        <v>1101.7634065856155</v>
      </c>
      <c r="M79" s="23">
        <f t="shared" si="12"/>
        <v>1092.2539065856154</v>
      </c>
      <c r="N79" s="23">
        <v>0.5</v>
      </c>
      <c r="O79" s="23">
        <v>51.5</v>
      </c>
      <c r="P79" s="23">
        <v>39.8</v>
      </c>
      <c r="Q79" s="23">
        <f t="shared" si="5"/>
        <v>39.95</v>
      </c>
      <c r="Y79" s="30"/>
      <c r="Z79" s="30"/>
      <c r="AA79" s="30"/>
      <c r="AB79" s="30"/>
      <c r="AD79">
        <v>8969</v>
      </c>
      <c r="AE79">
        <v>1146</v>
      </c>
      <c r="AF79">
        <v>694</v>
      </c>
      <c r="AG79">
        <v>197</v>
      </c>
      <c r="AH79">
        <v>60</v>
      </c>
      <c r="AI79">
        <v>184</v>
      </c>
      <c r="AJ79">
        <f t="shared" si="8"/>
        <v>190155.47703180212</v>
      </c>
      <c r="AK79">
        <f t="shared" si="8"/>
        <v>24296.819787985864</v>
      </c>
      <c r="AL79">
        <f t="shared" si="8"/>
        <v>14713.780918727914</v>
      </c>
      <c r="AM79">
        <f t="shared" si="8"/>
        <v>4176.6784452296815</v>
      </c>
      <c r="AN79">
        <f t="shared" si="8"/>
        <v>1272.0848056537102</v>
      </c>
      <c r="AO79">
        <f t="shared" si="8"/>
        <v>3901.060070671378</v>
      </c>
      <c r="AP79" s="26">
        <v>0.006</v>
      </c>
      <c r="AS79" s="26">
        <v>0.411</v>
      </c>
      <c r="AW79" s="24">
        <v>5.044</v>
      </c>
    </row>
    <row r="80" spans="1:49" ht="12.75">
      <c r="A80" s="19">
        <v>37694</v>
      </c>
      <c r="B80" s="22">
        <v>73</v>
      </c>
      <c r="C80" s="21">
        <v>0.798611104</v>
      </c>
      <c r="D80" s="20">
        <v>0.798611104</v>
      </c>
      <c r="E80" s="24">
        <v>0</v>
      </c>
      <c r="F80">
        <v>39.57695315</v>
      </c>
      <c r="G80">
        <v>-78.65792811</v>
      </c>
      <c r="H80" s="26">
        <v>951.2</v>
      </c>
      <c r="I80" s="23">
        <f t="shared" si="9"/>
        <v>916.0500000000001</v>
      </c>
      <c r="J80">
        <f t="shared" si="10"/>
        <v>837.4312177860099</v>
      </c>
      <c r="K80" s="23">
        <f t="shared" si="11"/>
        <v>1080.93121778601</v>
      </c>
      <c r="L80" s="23">
        <f t="shared" si="7"/>
        <v>1099.95021778601</v>
      </c>
      <c r="M80" s="23">
        <f t="shared" si="12"/>
        <v>1090.4407177860098</v>
      </c>
      <c r="N80" s="23">
        <v>0.7</v>
      </c>
      <c r="O80" s="23">
        <v>51.1</v>
      </c>
      <c r="P80" s="23">
        <v>38</v>
      </c>
      <c r="Q80" s="23">
        <f t="shared" si="5"/>
        <v>38.9</v>
      </c>
      <c r="S80">
        <v>2.37E-05</v>
      </c>
      <c r="T80">
        <v>1.6E-05</v>
      </c>
      <c r="U80">
        <v>1.06E-05</v>
      </c>
      <c r="V80">
        <v>1.06E-06</v>
      </c>
      <c r="W80">
        <v>2.22E-07</v>
      </c>
      <c r="X80">
        <v>-2.03E-06</v>
      </c>
      <c r="Y80" s="30">
        <v>895.2</v>
      </c>
      <c r="Z80" s="30">
        <v>298.7</v>
      </c>
      <c r="AA80" s="30">
        <v>293.7</v>
      </c>
      <c r="AB80" s="30">
        <v>16</v>
      </c>
      <c r="AD80">
        <v>9441</v>
      </c>
      <c r="AE80">
        <v>1097</v>
      </c>
      <c r="AF80">
        <v>666</v>
      </c>
      <c r="AG80">
        <v>194</v>
      </c>
      <c r="AH80">
        <v>78</v>
      </c>
      <c r="AI80">
        <v>169</v>
      </c>
      <c r="AJ80">
        <f t="shared" si="8"/>
        <v>200162.5441696113</v>
      </c>
      <c r="AK80">
        <f t="shared" si="8"/>
        <v>23257.950530035334</v>
      </c>
      <c r="AL80">
        <f t="shared" si="8"/>
        <v>14120.141342756184</v>
      </c>
      <c r="AM80">
        <f t="shared" si="8"/>
        <v>4113.074204946996</v>
      </c>
      <c r="AN80">
        <f t="shared" si="8"/>
        <v>1653.7102473498232</v>
      </c>
      <c r="AO80">
        <f t="shared" si="8"/>
        <v>3583.0388692579504</v>
      </c>
      <c r="AP80" s="26">
        <v>0.001</v>
      </c>
      <c r="AS80" s="26">
        <v>0.382</v>
      </c>
      <c r="AW80" s="24">
        <v>5.044</v>
      </c>
    </row>
    <row r="81" spans="1:49" ht="12.75">
      <c r="A81" s="19">
        <v>37694</v>
      </c>
      <c r="B81" s="22">
        <v>73</v>
      </c>
      <c r="C81" s="21">
        <v>0.798726857</v>
      </c>
      <c r="D81" s="20">
        <v>0.798726857</v>
      </c>
      <c r="E81" s="24">
        <v>0</v>
      </c>
      <c r="F81">
        <v>39.57618215</v>
      </c>
      <c r="G81">
        <v>-78.65083338</v>
      </c>
      <c r="H81" s="26">
        <v>951.3</v>
      </c>
      <c r="I81" s="23">
        <f t="shared" si="9"/>
        <v>916.15</v>
      </c>
      <c r="J81">
        <f t="shared" si="10"/>
        <v>836.5247718324846</v>
      </c>
      <c r="K81" s="23">
        <f t="shared" si="11"/>
        <v>1080.0247718324845</v>
      </c>
      <c r="L81" s="23">
        <f t="shared" si="7"/>
        <v>1099.0437718324847</v>
      </c>
      <c r="M81" s="23">
        <f t="shared" si="12"/>
        <v>1089.5342718324846</v>
      </c>
      <c r="N81" s="23">
        <v>1</v>
      </c>
      <c r="O81" s="23">
        <v>50.3</v>
      </c>
      <c r="P81" s="23">
        <v>38.6</v>
      </c>
      <c r="Q81" s="23">
        <f t="shared" si="5"/>
        <v>38.3</v>
      </c>
      <c r="Y81" s="30"/>
      <c r="Z81" s="30"/>
      <c r="AA81" s="30"/>
      <c r="AB81" s="30"/>
      <c r="AD81">
        <v>10244</v>
      </c>
      <c r="AE81">
        <v>1122</v>
      </c>
      <c r="AF81">
        <v>647</v>
      </c>
      <c r="AG81">
        <v>163</v>
      </c>
      <c r="AH81">
        <v>87</v>
      </c>
      <c r="AI81">
        <v>165</v>
      </c>
      <c r="AJ81">
        <f t="shared" si="8"/>
        <v>217187.27915194345</v>
      </c>
      <c r="AK81">
        <f t="shared" si="8"/>
        <v>23787.985865724382</v>
      </c>
      <c r="AL81">
        <f t="shared" si="8"/>
        <v>13717.314487632508</v>
      </c>
      <c r="AM81">
        <f t="shared" si="8"/>
        <v>3455.8303886925796</v>
      </c>
      <c r="AN81">
        <f t="shared" si="8"/>
        <v>1844.52296819788</v>
      </c>
      <c r="AO81">
        <f t="shared" si="8"/>
        <v>3498.233215547703</v>
      </c>
      <c r="AP81" s="26">
        <v>0.004</v>
      </c>
      <c r="AS81" s="26">
        <v>0.38</v>
      </c>
      <c r="AW81" s="24">
        <v>5.042</v>
      </c>
    </row>
    <row r="82" spans="1:49" ht="12.75">
      <c r="A82" s="19">
        <v>37694</v>
      </c>
      <c r="B82" s="22">
        <v>73</v>
      </c>
      <c r="C82" s="21">
        <v>0.798842609</v>
      </c>
      <c r="D82" s="20">
        <v>0.798842609</v>
      </c>
      <c r="E82" s="24">
        <v>0</v>
      </c>
      <c r="F82">
        <v>39.57529151</v>
      </c>
      <c r="G82">
        <v>-78.64335379</v>
      </c>
      <c r="H82" s="26">
        <v>951.3</v>
      </c>
      <c r="I82" s="23">
        <f t="shared" si="9"/>
        <v>916.15</v>
      </c>
      <c r="J82">
        <f t="shared" si="10"/>
        <v>836.5247718324846</v>
      </c>
      <c r="K82" s="23">
        <f t="shared" si="11"/>
        <v>1080.0247718324845</v>
      </c>
      <c r="L82" s="23">
        <f t="shared" si="7"/>
        <v>1099.0437718324847</v>
      </c>
      <c r="M82" s="23">
        <f t="shared" si="12"/>
        <v>1089.5342718324846</v>
      </c>
      <c r="N82" s="23">
        <v>1.1</v>
      </c>
      <c r="O82" s="23">
        <v>48.9</v>
      </c>
      <c r="P82" s="23">
        <v>36.6</v>
      </c>
      <c r="Q82" s="23">
        <f t="shared" si="5"/>
        <v>37.6</v>
      </c>
      <c r="Y82" s="30"/>
      <c r="Z82" s="30"/>
      <c r="AA82" s="30"/>
      <c r="AB82" s="30"/>
      <c r="AD82">
        <v>11407</v>
      </c>
      <c r="AE82">
        <v>1262</v>
      </c>
      <c r="AF82">
        <v>669</v>
      </c>
      <c r="AG82">
        <v>198</v>
      </c>
      <c r="AH82">
        <v>71</v>
      </c>
      <c r="AI82">
        <v>139</v>
      </c>
      <c r="AJ82">
        <f t="shared" si="8"/>
        <v>241844.52296819788</v>
      </c>
      <c r="AK82">
        <f t="shared" si="8"/>
        <v>26756.18374558304</v>
      </c>
      <c r="AL82">
        <f t="shared" si="8"/>
        <v>14183.745583038868</v>
      </c>
      <c r="AM82">
        <f t="shared" si="8"/>
        <v>4197.879858657244</v>
      </c>
      <c r="AN82">
        <f t="shared" si="8"/>
        <v>1505.3003533568904</v>
      </c>
      <c r="AO82">
        <f t="shared" si="8"/>
        <v>2946.9964664310955</v>
      </c>
      <c r="AP82" s="26">
        <v>0.004</v>
      </c>
      <c r="AS82" s="26">
        <v>0.369</v>
      </c>
      <c r="AW82" s="24">
        <v>5.042</v>
      </c>
    </row>
    <row r="83" spans="1:49" ht="12.75">
      <c r="A83" s="19">
        <v>37694</v>
      </c>
      <c r="B83" s="22">
        <v>73</v>
      </c>
      <c r="C83" s="21">
        <v>0.798958361</v>
      </c>
      <c r="D83" s="20">
        <v>0.798958361</v>
      </c>
      <c r="E83" s="24">
        <v>0</v>
      </c>
      <c r="F83">
        <v>39.57433027</v>
      </c>
      <c r="G83">
        <v>-78.63578796</v>
      </c>
      <c r="H83" s="26">
        <v>950.9</v>
      </c>
      <c r="I83" s="23">
        <f t="shared" si="9"/>
        <v>915.75</v>
      </c>
      <c r="J83">
        <f t="shared" si="10"/>
        <v>840.1511494749211</v>
      </c>
      <c r="K83" s="23">
        <f t="shared" si="11"/>
        <v>1083.651149474921</v>
      </c>
      <c r="L83" s="23">
        <f t="shared" si="7"/>
        <v>1102.6701494749211</v>
      </c>
      <c r="M83" s="23">
        <f t="shared" si="12"/>
        <v>1093.1606494749212</v>
      </c>
      <c r="N83" s="23">
        <v>1</v>
      </c>
      <c r="O83" s="23">
        <v>49.6</v>
      </c>
      <c r="P83" s="23">
        <v>37.1</v>
      </c>
      <c r="Q83" s="23">
        <f t="shared" si="5"/>
        <v>36.85</v>
      </c>
      <c r="S83">
        <v>2.41E-05</v>
      </c>
      <c r="T83">
        <v>1.68E-05</v>
      </c>
      <c r="U83">
        <v>1.12E-05</v>
      </c>
      <c r="V83">
        <v>9.77E-07</v>
      </c>
      <c r="W83">
        <v>1.9E-07</v>
      </c>
      <c r="X83">
        <v>-1.87E-06</v>
      </c>
      <c r="Y83" s="30">
        <v>894.9</v>
      </c>
      <c r="Z83" s="30">
        <v>298.7</v>
      </c>
      <c r="AA83" s="30">
        <v>293.5</v>
      </c>
      <c r="AB83" s="30">
        <v>17.1</v>
      </c>
      <c r="AD83">
        <v>11662</v>
      </c>
      <c r="AE83">
        <v>1274</v>
      </c>
      <c r="AF83">
        <v>628</v>
      </c>
      <c r="AG83">
        <v>161</v>
      </c>
      <c r="AH83">
        <v>64</v>
      </c>
      <c r="AI83">
        <v>163</v>
      </c>
      <c r="AJ83">
        <f t="shared" si="8"/>
        <v>247250.88339222615</v>
      </c>
      <c r="AK83">
        <f t="shared" si="8"/>
        <v>27010.60070671378</v>
      </c>
      <c r="AL83">
        <f t="shared" si="8"/>
        <v>13314.487632508833</v>
      </c>
      <c r="AM83">
        <f t="shared" si="8"/>
        <v>3413.427561837456</v>
      </c>
      <c r="AN83">
        <f t="shared" si="8"/>
        <v>1356.8904593639575</v>
      </c>
      <c r="AO83">
        <f t="shared" si="8"/>
        <v>3455.8303886925796</v>
      </c>
      <c r="AP83" s="26">
        <v>0.005</v>
      </c>
      <c r="AS83" s="26">
        <v>0.341</v>
      </c>
      <c r="AW83" s="24">
        <v>5.042</v>
      </c>
    </row>
    <row r="84" spans="1:49" ht="12.75">
      <c r="A84" s="19">
        <v>37694</v>
      </c>
      <c r="B84" s="22">
        <v>73</v>
      </c>
      <c r="C84" s="21">
        <v>0.799074054</v>
      </c>
      <c r="D84" s="20">
        <v>0.799074054</v>
      </c>
      <c r="E84" s="24">
        <v>0</v>
      </c>
      <c r="F84">
        <v>39.57334171</v>
      </c>
      <c r="G84">
        <v>-78.62810891</v>
      </c>
      <c r="H84" s="26">
        <v>950</v>
      </c>
      <c r="I84" s="23">
        <f t="shared" si="9"/>
        <v>914.85</v>
      </c>
      <c r="J84">
        <f t="shared" si="10"/>
        <v>848.3162940580618</v>
      </c>
      <c r="K84" s="23">
        <f t="shared" si="11"/>
        <v>1091.8162940580619</v>
      </c>
      <c r="L84" s="23">
        <f t="shared" si="7"/>
        <v>1110.8352940580617</v>
      </c>
      <c r="M84" s="23">
        <f t="shared" si="12"/>
        <v>1101.3257940580618</v>
      </c>
      <c r="N84" s="23">
        <v>1.1</v>
      </c>
      <c r="O84" s="23">
        <v>48.4</v>
      </c>
      <c r="P84" s="23">
        <v>38.8</v>
      </c>
      <c r="Q84" s="23">
        <f t="shared" si="5"/>
        <v>37.95</v>
      </c>
      <c r="Y84" s="30"/>
      <c r="Z84" s="30"/>
      <c r="AA84" s="30"/>
      <c r="AB84" s="30"/>
      <c r="AC84">
        <v>24314</v>
      </c>
      <c r="AD84">
        <v>12106</v>
      </c>
      <c r="AE84">
        <v>1276</v>
      </c>
      <c r="AF84">
        <v>665</v>
      </c>
      <c r="AG84">
        <v>180</v>
      </c>
      <c r="AH84">
        <v>62</v>
      </c>
      <c r="AI84">
        <v>140</v>
      </c>
      <c r="AJ84">
        <f t="shared" si="8"/>
        <v>256664.3109540636</v>
      </c>
      <c r="AK84">
        <f t="shared" si="8"/>
        <v>27053.003533568903</v>
      </c>
      <c r="AL84">
        <f t="shared" si="8"/>
        <v>14098.939929328622</v>
      </c>
      <c r="AM84">
        <f t="shared" si="8"/>
        <v>3816.2544169611306</v>
      </c>
      <c r="AN84">
        <f t="shared" si="8"/>
        <v>1314.487632508834</v>
      </c>
      <c r="AO84">
        <f t="shared" si="8"/>
        <v>2968.197879858657</v>
      </c>
      <c r="AP84" s="26">
        <v>0.005</v>
      </c>
      <c r="AS84" s="26">
        <v>0.341</v>
      </c>
      <c r="AW84" s="24">
        <v>5.043</v>
      </c>
    </row>
    <row r="85" spans="1:49" ht="12.75">
      <c r="A85" s="19">
        <v>37694</v>
      </c>
      <c r="B85" s="22">
        <v>73</v>
      </c>
      <c r="C85" s="21">
        <v>0.799189806</v>
      </c>
      <c r="D85" s="20">
        <v>0.799189806</v>
      </c>
      <c r="E85" s="24">
        <v>0</v>
      </c>
      <c r="F85">
        <v>39.57241225</v>
      </c>
      <c r="G85">
        <v>-78.62043419</v>
      </c>
      <c r="H85" s="26">
        <v>948.1</v>
      </c>
      <c r="I85" s="23">
        <f t="shared" si="9"/>
        <v>912.95</v>
      </c>
      <c r="J85">
        <f t="shared" si="10"/>
        <v>865.5802324426372</v>
      </c>
      <c r="K85" s="23">
        <f t="shared" si="11"/>
        <v>1109.0802324426372</v>
      </c>
      <c r="L85" s="23">
        <f t="shared" si="7"/>
        <v>1128.0992324426372</v>
      </c>
      <c r="M85" s="23">
        <f t="shared" si="12"/>
        <v>1118.5897324426373</v>
      </c>
      <c r="N85" s="23">
        <v>1.1</v>
      </c>
      <c r="O85" s="23">
        <v>46.5</v>
      </c>
      <c r="P85" s="23">
        <v>37.6</v>
      </c>
      <c r="Q85" s="23">
        <f t="shared" si="5"/>
        <v>38.2</v>
      </c>
      <c r="Y85" s="30"/>
      <c r="Z85" s="30"/>
      <c r="AA85" s="30"/>
      <c r="AB85" s="30"/>
      <c r="AD85">
        <v>12226</v>
      </c>
      <c r="AE85">
        <v>1348</v>
      </c>
      <c r="AF85">
        <v>651</v>
      </c>
      <c r="AG85">
        <v>166</v>
      </c>
      <c r="AH85">
        <v>57</v>
      </c>
      <c r="AI85">
        <v>132</v>
      </c>
      <c r="AJ85">
        <f t="shared" si="8"/>
        <v>259208.48056537102</v>
      </c>
      <c r="AK85">
        <f t="shared" si="8"/>
        <v>28579.505300353358</v>
      </c>
      <c r="AL85">
        <f t="shared" si="8"/>
        <v>13802.120141342755</v>
      </c>
      <c r="AM85">
        <f t="shared" si="8"/>
        <v>3519.434628975265</v>
      </c>
      <c r="AN85">
        <f t="shared" si="8"/>
        <v>1208.4805653710248</v>
      </c>
      <c r="AO85">
        <f t="shared" si="8"/>
        <v>2798.5865724381624</v>
      </c>
      <c r="AP85" s="26">
        <v>-0.005</v>
      </c>
      <c r="AS85" s="26">
        <v>0.344</v>
      </c>
      <c r="AW85" s="24">
        <v>5.011</v>
      </c>
    </row>
    <row r="86" spans="1:49" ht="12.75">
      <c r="A86" s="19">
        <v>37694</v>
      </c>
      <c r="B86" s="22">
        <v>73</v>
      </c>
      <c r="C86" s="21">
        <v>0.799305558</v>
      </c>
      <c r="D86" s="20">
        <v>0.799305558</v>
      </c>
      <c r="E86" s="24">
        <v>0</v>
      </c>
      <c r="F86">
        <v>39.57146728</v>
      </c>
      <c r="G86">
        <v>-78.61287441</v>
      </c>
      <c r="H86" s="26">
        <v>949.1</v>
      </c>
      <c r="I86" s="23">
        <f t="shared" si="9"/>
        <v>913.95</v>
      </c>
      <c r="J86">
        <f t="shared" si="10"/>
        <v>856.4894752021288</v>
      </c>
      <c r="K86" s="23">
        <f t="shared" si="11"/>
        <v>1099.9894752021287</v>
      </c>
      <c r="L86" s="23">
        <f t="shared" si="7"/>
        <v>1119.008475202129</v>
      </c>
      <c r="M86" s="23">
        <f t="shared" si="12"/>
        <v>1109.4989752021288</v>
      </c>
      <c r="N86" s="23">
        <v>1.1</v>
      </c>
      <c r="O86" s="23">
        <v>48.6</v>
      </c>
      <c r="P86" s="23">
        <v>40.9</v>
      </c>
      <c r="Q86" s="23">
        <f aca="true" t="shared" si="13" ref="Q86:Q149">AVERAGE(P85:P86)</f>
        <v>39.25</v>
      </c>
      <c r="Y86" s="30"/>
      <c r="Z86" s="30"/>
      <c r="AA86" s="30"/>
      <c r="AB86" s="30"/>
      <c r="AD86">
        <v>12158</v>
      </c>
      <c r="AE86">
        <v>1267</v>
      </c>
      <c r="AF86">
        <v>651</v>
      </c>
      <c r="AG86">
        <v>174</v>
      </c>
      <c r="AH86">
        <v>54</v>
      </c>
      <c r="AI86">
        <v>126</v>
      </c>
      <c r="AJ86">
        <f t="shared" si="8"/>
        <v>257766.78445229682</v>
      </c>
      <c r="AK86">
        <f t="shared" si="8"/>
        <v>26862.190812720848</v>
      </c>
      <c r="AL86">
        <f t="shared" si="8"/>
        <v>13802.120141342755</v>
      </c>
      <c r="AM86">
        <f t="shared" si="8"/>
        <v>3689.04593639576</v>
      </c>
      <c r="AN86">
        <f t="shared" si="8"/>
        <v>1144.8763250883392</v>
      </c>
      <c r="AO86">
        <f t="shared" si="8"/>
        <v>2671.3780918727916</v>
      </c>
      <c r="AP86" s="26">
        <v>0.009</v>
      </c>
      <c r="AS86" s="26">
        <v>0.336</v>
      </c>
      <c r="AW86" s="24">
        <v>5.028</v>
      </c>
    </row>
    <row r="87" spans="1:49" ht="12.75">
      <c r="A87" s="19">
        <v>37694</v>
      </c>
      <c r="B87" s="22">
        <v>73</v>
      </c>
      <c r="C87" s="21">
        <v>0.79942131</v>
      </c>
      <c r="D87" s="20">
        <v>0.79942131</v>
      </c>
      <c r="E87" s="24">
        <v>0</v>
      </c>
      <c r="F87">
        <v>39.57053024</v>
      </c>
      <c r="G87">
        <v>-78.60530397</v>
      </c>
      <c r="H87" s="26">
        <v>950.4</v>
      </c>
      <c r="I87" s="23">
        <f t="shared" si="9"/>
        <v>915.25</v>
      </c>
      <c r="J87">
        <f t="shared" si="10"/>
        <v>844.6863496815874</v>
      </c>
      <c r="K87" s="23">
        <f t="shared" si="11"/>
        <v>1088.1863496815874</v>
      </c>
      <c r="L87" s="23">
        <f t="shared" si="7"/>
        <v>1107.2053496815874</v>
      </c>
      <c r="M87" s="23">
        <f t="shared" si="12"/>
        <v>1097.6958496815873</v>
      </c>
      <c r="N87" s="23">
        <v>1.1</v>
      </c>
      <c r="O87" s="23">
        <v>50.9</v>
      </c>
      <c r="P87" s="23">
        <v>40.7</v>
      </c>
      <c r="Q87" s="23">
        <f t="shared" si="13"/>
        <v>40.8</v>
      </c>
      <c r="S87">
        <v>2.3E-05</v>
      </c>
      <c r="T87">
        <v>1.65E-05</v>
      </c>
      <c r="U87">
        <v>1.12E-05</v>
      </c>
      <c r="V87">
        <v>9.8E-07</v>
      </c>
      <c r="W87">
        <v>3.17E-07</v>
      </c>
      <c r="X87">
        <v>-1.88E-06</v>
      </c>
      <c r="Y87" s="30">
        <v>894.1</v>
      </c>
      <c r="Z87" s="30">
        <v>298.6</v>
      </c>
      <c r="AA87" s="30">
        <v>293.4</v>
      </c>
      <c r="AB87" s="30">
        <v>17.6</v>
      </c>
      <c r="AD87">
        <v>12018</v>
      </c>
      <c r="AE87">
        <v>1293</v>
      </c>
      <c r="AF87">
        <v>645</v>
      </c>
      <c r="AG87">
        <v>169</v>
      </c>
      <c r="AH87">
        <v>57</v>
      </c>
      <c r="AI87">
        <v>151</v>
      </c>
      <c r="AJ87">
        <f t="shared" si="8"/>
        <v>254798.58657243816</v>
      </c>
      <c r="AK87">
        <f t="shared" si="8"/>
        <v>27413.427561837456</v>
      </c>
      <c r="AL87">
        <f t="shared" si="8"/>
        <v>13674.911660777385</v>
      </c>
      <c r="AM87">
        <f t="shared" si="8"/>
        <v>3583.0388692579504</v>
      </c>
      <c r="AN87">
        <f t="shared" si="8"/>
        <v>1208.4805653710248</v>
      </c>
      <c r="AO87">
        <f t="shared" si="8"/>
        <v>3201.4134275618376</v>
      </c>
      <c r="AP87" s="26">
        <v>0.005</v>
      </c>
      <c r="AS87" s="26">
        <v>0.341</v>
      </c>
      <c r="AW87" s="24">
        <v>5.044</v>
      </c>
    </row>
    <row r="88" spans="1:49" ht="12.75">
      <c r="A88" s="19">
        <v>37694</v>
      </c>
      <c r="B88" s="22">
        <v>73</v>
      </c>
      <c r="C88" s="21">
        <v>0.799537063</v>
      </c>
      <c r="D88" s="20">
        <v>0.799537063</v>
      </c>
      <c r="E88" s="24">
        <v>0</v>
      </c>
      <c r="F88">
        <v>39.569343</v>
      </c>
      <c r="G88">
        <v>-78.59756194</v>
      </c>
      <c r="H88" s="26">
        <v>951.8</v>
      </c>
      <c r="I88" s="23">
        <f t="shared" si="9"/>
        <v>916.65</v>
      </c>
      <c r="J88">
        <f t="shared" si="10"/>
        <v>831.9940256637803</v>
      </c>
      <c r="K88" s="23">
        <f t="shared" si="11"/>
        <v>1075.4940256637803</v>
      </c>
      <c r="L88" s="23">
        <f t="shared" si="7"/>
        <v>1094.5130256637804</v>
      </c>
      <c r="M88" s="23">
        <f t="shared" si="12"/>
        <v>1085.0035256637802</v>
      </c>
      <c r="N88" s="23">
        <v>1.2</v>
      </c>
      <c r="O88" s="23">
        <v>51.7</v>
      </c>
      <c r="P88" s="23">
        <v>41</v>
      </c>
      <c r="Q88" s="23">
        <f t="shared" si="13"/>
        <v>40.85</v>
      </c>
      <c r="Y88" s="30"/>
      <c r="Z88" s="30"/>
      <c r="AA88" s="30"/>
      <c r="AB88" s="30"/>
      <c r="AD88">
        <v>12662</v>
      </c>
      <c r="AE88">
        <v>1344</v>
      </c>
      <c r="AF88">
        <v>647</v>
      </c>
      <c r="AG88">
        <v>197</v>
      </c>
      <c r="AH88">
        <v>84</v>
      </c>
      <c r="AI88">
        <v>143</v>
      </c>
      <c r="AJ88">
        <f t="shared" si="8"/>
        <v>268452.296819788</v>
      </c>
      <c r="AK88">
        <f t="shared" si="8"/>
        <v>28494.69964664311</v>
      </c>
      <c r="AL88">
        <f t="shared" si="8"/>
        <v>13717.314487632508</v>
      </c>
      <c r="AM88">
        <f t="shared" si="8"/>
        <v>4176.6784452296815</v>
      </c>
      <c r="AN88">
        <f t="shared" si="8"/>
        <v>1780.9187279151943</v>
      </c>
      <c r="AO88">
        <f t="shared" si="8"/>
        <v>3031.8021201413426</v>
      </c>
      <c r="AP88" s="26">
        <v>0.004</v>
      </c>
      <c r="AS88" s="26">
        <v>0.32</v>
      </c>
      <c r="AW88" s="24">
        <v>5.041</v>
      </c>
    </row>
    <row r="89" spans="1:49" ht="12.75">
      <c r="A89" s="19">
        <v>37694</v>
      </c>
      <c r="B89" s="22">
        <v>73</v>
      </c>
      <c r="C89" s="21">
        <v>0.799652755</v>
      </c>
      <c r="D89" s="20">
        <v>0.799652755</v>
      </c>
      <c r="E89" s="24">
        <v>0</v>
      </c>
      <c r="F89">
        <v>39.56799843</v>
      </c>
      <c r="G89">
        <v>-78.58968689</v>
      </c>
      <c r="H89" s="26">
        <v>952.5</v>
      </c>
      <c r="I89" s="23">
        <f t="shared" si="9"/>
        <v>917.35</v>
      </c>
      <c r="J89">
        <f t="shared" si="10"/>
        <v>825.6551311788652</v>
      </c>
      <c r="K89" s="23">
        <f t="shared" si="11"/>
        <v>1069.1551311788653</v>
      </c>
      <c r="L89" s="23">
        <f t="shared" si="7"/>
        <v>1088.174131178865</v>
      </c>
      <c r="M89" s="23">
        <f t="shared" si="12"/>
        <v>1078.6646311788652</v>
      </c>
      <c r="N89" s="23">
        <v>1.5</v>
      </c>
      <c r="O89" s="23">
        <v>52.1</v>
      </c>
      <c r="P89" s="23">
        <v>40.6</v>
      </c>
      <c r="Q89" s="23">
        <f t="shared" si="13"/>
        <v>40.8</v>
      </c>
      <c r="Y89" s="30"/>
      <c r="Z89" s="30"/>
      <c r="AA89" s="30"/>
      <c r="AB89" s="30"/>
      <c r="AD89">
        <v>11937</v>
      </c>
      <c r="AE89">
        <v>1247</v>
      </c>
      <c r="AF89">
        <v>604</v>
      </c>
      <c r="AG89">
        <v>179</v>
      </c>
      <c r="AH89">
        <v>61</v>
      </c>
      <c r="AI89">
        <v>159</v>
      </c>
      <c r="AJ89">
        <f t="shared" si="8"/>
        <v>253081.27208480565</v>
      </c>
      <c r="AK89">
        <f t="shared" si="8"/>
        <v>26438.162544169612</v>
      </c>
      <c r="AL89">
        <f t="shared" si="8"/>
        <v>12805.65371024735</v>
      </c>
      <c r="AM89">
        <f t="shared" si="8"/>
        <v>3795.0530035335687</v>
      </c>
      <c r="AN89">
        <f t="shared" si="8"/>
        <v>1293.286219081272</v>
      </c>
      <c r="AO89">
        <f t="shared" si="8"/>
        <v>3371.024734982332</v>
      </c>
      <c r="AP89" s="26">
        <v>0.006</v>
      </c>
      <c r="AS89" s="26">
        <v>0.312</v>
      </c>
      <c r="AW89" s="24">
        <v>5.043</v>
      </c>
    </row>
    <row r="90" spans="1:49" ht="12.75">
      <c r="A90" s="19">
        <v>37694</v>
      </c>
      <c r="B90" s="22">
        <v>73</v>
      </c>
      <c r="C90" s="21">
        <v>0.799768507</v>
      </c>
      <c r="D90" s="20">
        <v>0.799768507</v>
      </c>
      <c r="E90" s="24">
        <v>0</v>
      </c>
      <c r="F90">
        <v>39.56661807</v>
      </c>
      <c r="G90">
        <v>-78.58164667</v>
      </c>
      <c r="H90" s="26">
        <v>952</v>
      </c>
      <c r="I90" s="23">
        <f t="shared" si="9"/>
        <v>916.85</v>
      </c>
      <c r="J90">
        <f t="shared" si="10"/>
        <v>830.1824191396591</v>
      </c>
      <c r="K90" s="23">
        <f t="shared" si="11"/>
        <v>1073.682419139659</v>
      </c>
      <c r="L90" s="23">
        <f t="shared" si="7"/>
        <v>1092.7014191396593</v>
      </c>
      <c r="M90" s="23">
        <f t="shared" si="12"/>
        <v>1083.1919191396591</v>
      </c>
      <c r="N90" s="23">
        <v>1.3</v>
      </c>
      <c r="O90" s="23">
        <v>52.7</v>
      </c>
      <c r="P90" s="23">
        <v>40.1</v>
      </c>
      <c r="Q90" s="23">
        <f t="shared" si="13"/>
        <v>40.35</v>
      </c>
      <c r="S90">
        <v>2.37E-05</v>
      </c>
      <c r="T90">
        <v>1.6E-05</v>
      </c>
      <c r="U90">
        <v>1.03E-05</v>
      </c>
      <c r="V90">
        <v>1.02E-06</v>
      </c>
      <c r="W90">
        <v>2.14E-07</v>
      </c>
      <c r="X90">
        <v>-1.91E-06</v>
      </c>
      <c r="Y90" s="30">
        <v>895.2</v>
      </c>
      <c r="Z90" s="30">
        <v>298.6</v>
      </c>
      <c r="AA90" s="30">
        <v>293.3</v>
      </c>
      <c r="AB90" s="30">
        <v>17.8</v>
      </c>
      <c r="AC90">
        <v>22537</v>
      </c>
      <c r="AD90">
        <v>12458</v>
      </c>
      <c r="AE90">
        <v>1346</v>
      </c>
      <c r="AF90">
        <v>647</v>
      </c>
      <c r="AG90">
        <v>184</v>
      </c>
      <c r="AH90">
        <v>71</v>
      </c>
      <c r="AI90">
        <v>125</v>
      </c>
      <c r="AJ90">
        <f t="shared" si="8"/>
        <v>264127.20848056534</v>
      </c>
      <c r="AK90">
        <f t="shared" si="8"/>
        <v>28537.10247349823</v>
      </c>
      <c r="AL90">
        <f t="shared" si="8"/>
        <v>13717.314487632508</v>
      </c>
      <c r="AM90">
        <f t="shared" si="8"/>
        <v>3901.060070671378</v>
      </c>
      <c r="AN90">
        <f t="shared" si="8"/>
        <v>1505.3003533568904</v>
      </c>
      <c r="AO90">
        <f t="shared" si="8"/>
        <v>2650.1766784452298</v>
      </c>
      <c r="AP90" s="26">
        <v>0.005</v>
      </c>
      <c r="AS90" s="26">
        <v>0.289</v>
      </c>
      <c r="AW90" s="24">
        <v>5.043</v>
      </c>
    </row>
    <row r="91" spans="1:49" ht="12.75">
      <c r="A91" s="19">
        <v>37694</v>
      </c>
      <c r="B91" s="22">
        <v>73</v>
      </c>
      <c r="C91" s="21">
        <v>0.79988426</v>
      </c>
      <c r="D91" s="20">
        <v>0.79988426</v>
      </c>
      <c r="E91" s="24">
        <v>0</v>
      </c>
      <c r="F91">
        <v>39.5652711</v>
      </c>
      <c r="G91">
        <v>-78.57355152</v>
      </c>
      <c r="H91" s="26">
        <v>951.3</v>
      </c>
      <c r="I91" s="23">
        <f t="shared" si="9"/>
        <v>916.15</v>
      </c>
      <c r="J91">
        <f t="shared" si="10"/>
        <v>836.5247718324846</v>
      </c>
      <c r="K91" s="23">
        <f t="shared" si="11"/>
        <v>1080.0247718324845</v>
      </c>
      <c r="L91" s="23">
        <f t="shared" si="7"/>
        <v>1099.0437718324847</v>
      </c>
      <c r="M91" s="23">
        <f t="shared" si="12"/>
        <v>1089.5342718324846</v>
      </c>
      <c r="N91" s="23">
        <v>1.3</v>
      </c>
      <c r="O91" s="23">
        <v>51.7</v>
      </c>
      <c r="P91" s="23">
        <v>40.1</v>
      </c>
      <c r="Q91" s="23">
        <f t="shared" si="13"/>
        <v>40.1</v>
      </c>
      <c r="Y91" s="30"/>
      <c r="Z91" s="30"/>
      <c r="AA91" s="30"/>
      <c r="AB91" s="30"/>
      <c r="AD91">
        <v>11704</v>
      </c>
      <c r="AE91">
        <v>1193</v>
      </c>
      <c r="AF91">
        <v>580</v>
      </c>
      <c r="AG91">
        <v>153</v>
      </c>
      <c r="AH91">
        <v>77</v>
      </c>
      <c r="AI91">
        <v>149</v>
      </c>
      <c r="AJ91">
        <f t="shared" si="8"/>
        <v>248141.34275618373</v>
      </c>
      <c r="AK91">
        <f t="shared" si="8"/>
        <v>25293.28621908127</v>
      </c>
      <c r="AL91">
        <f t="shared" si="8"/>
        <v>12296.819787985865</v>
      </c>
      <c r="AM91">
        <f t="shared" si="8"/>
        <v>3243.816254416961</v>
      </c>
      <c r="AN91">
        <f t="shared" si="8"/>
        <v>1632.5088339222614</v>
      </c>
      <c r="AO91">
        <f t="shared" si="8"/>
        <v>3159.010600706714</v>
      </c>
      <c r="AP91" s="26">
        <v>0.004</v>
      </c>
      <c r="AS91" s="26">
        <v>0.281</v>
      </c>
      <c r="AW91" s="24">
        <v>5.042</v>
      </c>
    </row>
    <row r="92" spans="1:49" ht="12.75">
      <c r="A92" s="19">
        <v>37694</v>
      </c>
      <c r="B92" s="22">
        <v>73</v>
      </c>
      <c r="C92" s="21">
        <v>0.800000012</v>
      </c>
      <c r="D92" s="20">
        <v>0.800000012</v>
      </c>
      <c r="E92" s="24">
        <v>0</v>
      </c>
      <c r="F92">
        <v>39.56394652</v>
      </c>
      <c r="G92">
        <v>-78.56542318</v>
      </c>
      <c r="H92" s="26">
        <v>951.1</v>
      </c>
      <c r="I92" s="23">
        <f t="shared" si="9"/>
        <v>915.95</v>
      </c>
      <c r="J92">
        <f t="shared" si="10"/>
        <v>838.3377626965171</v>
      </c>
      <c r="K92" s="23">
        <f t="shared" si="11"/>
        <v>1081.837762696517</v>
      </c>
      <c r="L92" s="23">
        <f t="shared" si="7"/>
        <v>1100.856762696517</v>
      </c>
      <c r="M92" s="23">
        <f t="shared" si="12"/>
        <v>1091.3472626965172</v>
      </c>
      <c r="N92" s="23">
        <v>1.5</v>
      </c>
      <c r="O92" s="23">
        <v>51.1</v>
      </c>
      <c r="P92" s="23">
        <v>39.3</v>
      </c>
      <c r="Q92" s="23">
        <f t="shared" si="13"/>
        <v>39.7</v>
      </c>
      <c r="Y92" s="30"/>
      <c r="Z92" s="30"/>
      <c r="AA92" s="30"/>
      <c r="AB92" s="30"/>
      <c r="AD92">
        <v>11805</v>
      </c>
      <c r="AE92">
        <v>1164</v>
      </c>
      <c r="AF92">
        <v>652</v>
      </c>
      <c r="AG92">
        <v>146</v>
      </c>
      <c r="AH92">
        <v>64</v>
      </c>
      <c r="AI92">
        <v>135</v>
      </c>
      <c r="AJ92">
        <f t="shared" si="8"/>
        <v>250282.6855123675</v>
      </c>
      <c r="AK92">
        <f t="shared" si="8"/>
        <v>24678.44522968198</v>
      </c>
      <c r="AL92">
        <f t="shared" si="8"/>
        <v>13823.321554770318</v>
      </c>
      <c r="AM92">
        <f t="shared" si="8"/>
        <v>3095.406360424028</v>
      </c>
      <c r="AN92">
        <f t="shared" si="8"/>
        <v>1356.8904593639575</v>
      </c>
      <c r="AO92">
        <f t="shared" si="8"/>
        <v>2862.190812720848</v>
      </c>
      <c r="AP92" s="26">
        <v>0.004</v>
      </c>
      <c r="AS92" s="26">
        <v>0.292</v>
      </c>
      <c r="AW92" s="24">
        <v>5.043</v>
      </c>
    </row>
    <row r="93" spans="1:49" ht="12.75">
      <c r="A93" s="19">
        <v>37694</v>
      </c>
      <c r="B93" s="22">
        <v>73</v>
      </c>
      <c r="C93" s="21">
        <v>0.800115764</v>
      </c>
      <c r="D93" s="20">
        <v>0.800115764</v>
      </c>
      <c r="E93" s="24">
        <v>0</v>
      </c>
      <c r="F93">
        <v>39.56275054</v>
      </c>
      <c r="G93">
        <v>-78.55737094</v>
      </c>
      <c r="H93" s="26">
        <v>950.5</v>
      </c>
      <c r="I93" s="23">
        <f t="shared" si="9"/>
        <v>915.35</v>
      </c>
      <c r="J93">
        <f t="shared" si="10"/>
        <v>843.7791114667662</v>
      </c>
      <c r="K93" s="23">
        <f t="shared" si="11"/>
        <v>1087.2791114667662</v>
      </c>
      <c r="L93" s="23">
        <f t="shared" si="7"/>
        <v>1106.2981114667662</v>
      </c>
      <c r="M93" s="23">
        <f t="shared" si="12"/>
        <v>1096.7886114667663</v>
      </c>
      <c r="N93" s="23">
        <v>1.2</v>
      </c>
      <c r="O93" s="23">
        <v>52.2</v>
      </c>
      <c r="P93" s="23">
        <v>40.6</v>
      </c>
      <c r="Q93" s="23">
        <f t="shared" si="13"/>
        <v>39.95</v>
      </c>
      <c r="S93">
        <v>2.46E-05</v>
      </c>
      <c r="T93">
        <v>1.65E-05</v>
      </c>
      <c r="U93">
        <v>1.1E-05</v>
      </c>
      <c r="V93">
        <v>9.63E-07</v>
      </c>
      <c r="W93">
        <v>8.37E-08</v>
      </c>
      <c r="X93">
        <v>-1.86E-06</v>
      </c>
      <c r="Y93" s="30">
        <v>894.8</v>
      </c>
      <c r="Z93" s="30">
        <v>298.6</v>
      </c>
      <c r="AA93" s="30">
        <v>293.1</v>
      </c>
      <c r="AB93" s="30">
        <v>18.2</v>
      </c>
      <c r="AD93">
        <v>11186</v>
      </c>
      <c r="AE93">
        <v>1212</v>
      </c>
      <c r="AF93">
        <v>592</v>
      </c>
      <c r="AG93">
        <v>160</v>
      </c>
      <c r="AH93">
        <v>60</v>
      </c>
      <c r="AI93">
        <v>124</v>
      </c>
      <c r="AJ93">
        <f t="shared" si="8"/>
        <v>237159.0106007067</v>
      </c>
      <c r="AK93">
        <f t="shared" si="8"/>
        <v>25696.113074204946</v>
      </c>
      <c r="AL93">
        <f t="shared" si="8"/>
        <v>12551.236749116608</v>
      </c>
      <c r="AM93">
        <f t="shared" si="8"/>
        <v>3392.226148409894</v>
      </c>
      <c r="AN93">
        <f t="shared" si="8"/>
        <v>1272.0848056537102</v>
      </c>
      <c r="AO93">
        <f t="shared" si="8"/>
        <v>2628.975265017668</v>
      </c>
      <c r="AP93" s="26">
        <v>0.004</v>
      </c>
      <c r="AS93" s="26">
        <v>0.302</v>
      </c>
      <c r="AW93" s="24">
        <v>5.044</v>
      </c>
    </row>
    <row r="94" spans="1:49" ht="12.75">
      <c r="A94" s="19">
        <v>37694</v>
      </c>
      <c r="B94" s="22">
        <v>73</v>
      </c>
      <c r="C94" s="21">
        <v>0.800231457</v>
      </c>
      <c r="D94" s="20">
        <v>0.800231457</v>
      </c>
      <c r="E94" s="24">
        <v>0</v>
      </c>
      <c r="F94">
        <v>39.56173233</v>
      </c>
      <c r="G94">
        <v>-78.54941642</v>
      </c>
      <c r="H94" s="26">
        <v>950.1</v>
      </c>
      <c r="I94" s="23">
        <f t="shared" si="9"/>
        <v>914.95</v>
      </c>
      <c r="J94">
        <f t="shared" si="10"/>
        <v>847.4086591930197</v>
      </c>
      <c r="K94" s="23">
        <f t="shared" si="11"/>
        <v>1090.9086591930197</v>
      </c>
      <c r="L94" s="23">
        <f t="shared" si="7"/>
        <v>1109.9276591930197</v>
      </c>
      <c r="M94" s="23">
        <f t="shared" si="12"/>
        <v>1100.4181591930196</v>
      </c>
      <c r="N94" s="23">
        <v>1.1</v>
      </c>
      <c r="O94" s="23">
        <v>52.9</v>
      </c>
      <c r="P94" s="23">
        <v>39.7</v>
      </c>
      <c r="Q94" s="23">
        <f t="shared" si="13"/>
        <v>40.150000000000006</v>
      </c>
      <c r="Y94" s="30"/>
      <c r="Z94" s="30"/>
      <c r="AA94" s="30"/>
      <c r="AB94" s="30"/>
      <c r="AD94">
        <v>11034</v>
      </c>
      <c r="AE94">
        <v>1108</v>
      </c>
      <c r="AF94">
        <v>577</v>
      </c>
      <c r="AG94">
        <v>149</v>
      </c>
      <c r="AH94">
        <v>61</v>
      </c>
      <c r="AI94">
        <v>136</v>
      </c>
      <c r="AJ94">
        <f t="shared" si="8"/>
        <v>233936.3957597173</v>
      </c>
      <c r="AK94">
        <f t="shared" si="8"/>
        <v>23491.166077738515</v>
      </c>
      <c r="AL94">
        <f t="shared" si="8"/>
        <v>12233.21554770318</v>
      </c>
      <c r="AM94">
        <f t="shared" si="8"/>
        <v>3159.010600706714</v>
      </c>
      <c r="AN94">
        <f t="shared" si="8"/>
        <v>1293.286219081272</v>
      </c>
      <c r="AO94">
        <f t="shared" si="8"/>
        <v>2883.39222614841</v>
      </c>
      <c r="AP94" s="26">
        <v>0.005</v>
      </c>
      <c r="AS94" s="26">
        <v>0.281</v>
      </c>
      <c r="AW94" s="24">
        <v>5.042</v>
      </c>
    </row>
    <row r="95" spans="1:49" ht="12.75">
      <c r="A95" s="19">
        <v>37694</v>
      </c>
      <c r="B95" s="22">
        <v>73</v>
      </c>
      <c r="C95" s="21">
        <v>0.800347209</v>
      </c>
      <c r="D95" s="20">
        <v>0.800347209</v>
      </c>
      <c r="E95" s="24">
        <v>0</v>
      </c>
      <c r="F95">
        <v>39.56069104</v>
      </c>
      <c r="G95">
        <v>-78.5415286</v>
      </c>
      <c r="H95" s="26">
        <v>948.7</v>
      </c>
      <c r="I95" s="23">
        <f t="shared" si="9"/>
        <v>913.5500000000001</v>
      </c>
      <c r="J95">
        <f t="shared" si="10"/>
        <v>860.1245839319154</v>
      </c>
      <c r="K95" s="23">
        <f t="shared" si="11"/>
        <v>1103.6245839319154</v>
      </c>
      <c r="L95" s="23">
        <f t="shared" si="7"/>
        <v>1122.6435839319154</v>
      </c>
      <c r="M95" s="23">
        <f t="shared" si="12"/>
        <v>1113.1340839319155</v>
      </c>
      <c r="N95" s="23">
        <v>1.1</v>
      </c>
      <c r="O95" s="23">
        <v>53.4</v>
      </c>
      <c r="P95" s="23">
        <v>40.2</v>
      </c>
      <c r="Q95" s="23">
        <f t="shared" si="13"/>
        <v>39.95</v>
      </c>
      <c r="Y95" s="30"/>
      <c r="Z95" s="30"/>
      <c r="AA95" s="30"/>
      <c r="AB95" s="30"/>
      <c r="AD95">
        <v>11021</v>
      </c>
      <c r="AE95">
        <v>1186</v>
      </c>
      <c r="AF95">
        <v>541</v>
      </c>
      <c r="AG95">
        <v>149</v>
      </c>
      <c r="AH95">
        <v>38</v>
      </c>
      <c r="AI95">
        <v>129</v>
      </c>
      <c r="AJ95">
        <f t="shared" si="8"/>
        <v>233660.77738515902</v>
      </c>
      <c r="AK95">
        <f t="shared" si="8"/>
        <v>25144.87632508834</v>
      </c>
      <c r="AL95">
        <f t="shared" si="8"/>
        <v>11469.964664310954</v>
      </c>
      <c r="AM95">
        <f t="shared" si="8"/>
        <v>3159.010600706714</v>
      </c>
      <c r="AN95">
        <f t="shared" si="8"/>
        <v>805.6537102473497</v>
      </c>
      <c r="AO95">
        <f t="shared" si="8"/>
        <v>2734.982332155477</v>
      </c>
      <c r="AP95" s="26">
        <v>0.005</v>
      </c>
      <c r="AS95" s="26">
        <v>0.271</v>
      </c>
      <c r="AW95" s="24">
        <v>5.043</v>
      </c>
    </row>
    <row r="96" spans="1:49" ht="12.75">
      <c r="A96" s="19">
        <v>37694</v>
      </c>
      <c r="B96" s="22">
        <v>73</v>
      </c>
      <c r="C96" s="21">
        <v>0.800462961</v>
      </c>
      <c r="D96" s="20">
        <v>0.800462961</v>
      </c>
      <c r="E96" s="24">
        <v>0</v>
      </c>
      <c r="F96">
        <v>39.55955714</v>
      </c>
      <c r="G96">
        <v>-78.53369367</v>
      </c>
      <c r="H96" s="26">
        <v>950.7</v>
      </c>
      <c r="I96" s="23">
        <f t="shared" si="9"/>
        <v>915.5500000000001</v>
      </c>
      <c r="J96">
        <f t="shared" si="10"/>
        <v>841.9649323406469</v>
      </c>
      <c r="K96" s="23">
        <f t="shared" si="11"/>
        <v>1085.464932340647</v>
      </c>
      <c r="L96" s="23">
        <f t="shared" si="7"/>
        <v>1104.4839323406468</v>
      </c>
      <c r="M96" s="23">
        <f t="shared" si="12"/>
        <v>1094.974432340647</v>
      </c>
      <c r="N96" s="23">
        <v>1</v>
      </c>
      <c r="O96" s="23">
        <v>53.2</v>
      </c>
      <c r="P96" s="23">
        <v>39.2</v>
      </c>
      <c r="Q96" s="23">
        <f t="shared" si="13"/>
        <v>39.7</v>
      </c>
      <c r="S96">
        <v>2.43E-05</v>
      </c>
      <c r="T96">
        <v>1.72E-05</v>
      </c>
      <c r="U96">
        <v>1.09E-05</v>
      </c>
      <c r="V96">
        <v>9.7E-07</v>
      </c>
      <c r="W96">
        <v>2.37E-07</v>
      </c>
      <c r="X96">
        <v>-1.94E-06</v>
      </c>
      <c r="Y96" s="30">
        <v>893.9</v>
      </c>
      <c r="Z96" s="30">
        <v>298.5</v>
      </c>
      <c r="AA96" s="30">
        <v>293</v>
      </c>
      <c r="AB96" s="30">
        <v>18.2</v>
      </c>
      <c r="AC96">
        <v>20570</v>
      </c>
      <c r="AD96">
        <v>10690</v>
      </c>
      <c r="AE96">
        <v>1147</v>
      </c>
      <c r="AF96">
        <v>584</v>
      </c>
      <c r="AG96">
        <v>171</v>
      </c>
      <c r="AH96">
        <v>59</v>
      </c>
      <c r="AI96">
        <v>121</v>
      </c>
      <c r="AJ96">
        <f t="shared" si="8"/>
        <v>226643.10954063604</v>
      </c>
      <c r="AK96">
        <f t="shared" si="8"/>
        <v>24318.021201413427</v>
      </c>
      <c r="AL96">
        <f t="shared" si="8"/>
        <v>12381.625441696113</v>
      </c>
      <c r="AM96">
        <f t="shared" si="8"/>
        <v>3625.441696113074</v>
      </c>
      <c r="AN96">
        <f t="shared" si="8"/>
        <v>1250.8833922261483</v>
      </c>
      <c r="AO96">
        <f t="shared" si="8"/>
        <v>2565.3710247349823</v>
      </c>
      <c r="AP96" s="26">
        <v>0.006</v>
      </c>
      <c r="AS96" s="26">
        <v>0.272</v>
      </c>
      <c r="AW96" s="24">
        <v>5.043</v>
      </c>
    </row>
    <row r="97" spans="1:49" ht="12.75">
      <c r="A97" s="19">
        <v>37694</v>
      </c>
      <c r="B97" s="22">
        <v>73</v>
      </c>
      <c r="C97" s="21">
        <v>0.800578713</v>
      </c>
      <c r="D97" s="20">
        <v>0.800578713</v>
      </c>
      <c r="E97" s="24">
        <v>0</v>
      </c>
      <c r="F97">
        <v>39.55849646</v>
      </c>
      <c r="G97">
        <v>-78.52581468</v>
      </c>
      <c r="H97" s="26">
        <v>950.8</v>
      </c>
      <c r="I97" s="23">
        <f t="shared" si="9"/>
        <v>915.65</v>
      </c>
      <c r="J97">
        <f t="shared" si="10"/>
        <v>841.0579913860541</v>
      </c>
      <c r="K97" s="23">
        <f t="shared" si="11"/>
        <v>1084.5579913860543</v>
      </c>
      <c r="L97" s="23">
        <f t="shared" si="7"/>
        <v>1103.576991386054</v>
      </c>
      <c r="M97" s="23">
        <f t="shared" si="12"/>
        <v>1094.0674913860541</v>
      </c>
      <c r="N97" s="23">
        <v>1.1</v>
      </c>
      <c r="O97" s="23">
        <v>53.2</v>
      </c>
      <c r="P97" s="23">
        <v>39.7</v>
      </c>
      <c r="Q97" s="23">
        <f t="shared" si="13"/>
        <v>39.45</v>
      </c>
      <c r="Y97" s="30"/>
      <c r="Z97" s="30"/>
      <c r="AA97" s="30"/>
      <c r="AB97" s="30"/>
      <c r="AD97">
        <v>10847</v>
      </c>
      <c r="AE97">
        <v>1171</v>
      </c>
      <c r="AF97">
        <v>572</v>
      </c>
      <c r="AG97">
        <v>166</v>
      </c>
      <c r="AH97">
        <v>56</v>
      </c>
      <c r="AI97">
        <v>124</v>
      </c>
      <c r="AJ97">
        <f t="shared" si="8"/>
        <v>229971.73144876325</v>
      </c>
      <c r="AK97">
        <f t="shared" si="8"/>
        <v>24826.85512367491</v>
      </c>
      <c r="AL97">
        <f t="shared" si="8"/>
        <v>12127.20848056537</v>
      </c>
      <c r="AM97">
        <f t="shared" si="8"/>
        <v>3519.434628975265</v>
      </c>
      <c r="AN97">
        <f t="shared" si="8"/>
        <v>1187.279151943463</v>
      </c>
      <c r="AO97">
        <f t="shared" si="8"/>
        <v>2628.975265017668</v>
      </c>
      <c r="AP97" s="26">
        <v>0.004</v>
      </c>
      <c r="AS97" s="26">
        <v>0.262</v>
      </c>
      <c r="AW97" s="24">
        <v>5.043</v>
      </c>
    </row>
    <row r="98" spans="1:49" ht="12.75">
      <c r="A98" s="19">
        <v>37694</v>
      </c>
      <c r="B98" s="22">
        <v>73</v>
      </c>
      <c r="C98" s="21">
        <v>0.800694466</v>
      </c>
      <c r="D98" s="20">
        <v>0.800694466</v>
      </c>
      <c r="E98" s="24">
        <v>0</v>
      </c>
      <c r="F98">
        <v>39.55735324</v>
      </c>
      <c r="G98">
        <v>-78.51764964</v>
      </c>
      <c r="H98" s="26">
        <v>949.6</v>
      </c>
      <c r="I98" s="23">
        <f t="shared" si="9"/>
        <v>914.45</v>
      </c>
      <c r="J98">
        <f t="shared" si="10"/>
        <v>851.9478259027434</v>
      </c>
      <c r="K98" s="23">
        <f t="shared" si="11"/>
        <v>1095.4478259027433</v>
      </c>
      <c r="L98" s="23">
        <f t="shared" si="7"/>
        <v>1114.4668259027435</v>
      </c>
      <c r="M98" s="23">
        <f t="shared" si="12"/>
        <v>1104.9573259027434</v>
      </c>
      <c r="N98" s="23">
        <v>1.1</v>
      </c>
      <c r="O98" s="23">
        <v>52.7</v>
      </c>
      <c r="P98" s="23">
        <v>39.7</v>
      </c>
      <c r="Q98" s="23">
        <f t="shared" si="13"/>
        <v>39.7</v>
      </c>
      <c r="Y98" s="30"/>
      <c r="Z98" s="30"/>
      <c r="AA98" s="30"/>
      <c r="AB98" s="30"/>
      <c r="AD98">
        <v>10768</v>
      </c>
      <c r="AE98">
        <v>1162</v>
      </c>
      <c r="AF98">
        <v>553</v>
      </c>
      <c r="AG98">
        <v>140</v>
      </c>
      <c r="AH98">
        <v>60</v>
      </c>
      <c r="AI98">
        <v>134</v>
      </c>
      <c r="AJ98">
        <f t="shared" si="8"/>
        <v>228296.81978798585</v>
      </c>
      <c r="AK98">
        <f t="shared" si="8"/>
        <v>24636.042402826854</v>
      </c>
      <c r="AL98">
        <f t="shared" si="8"/>
        <v>11724.381625441696</v>
      </c>
      <c r="AM98">
        <f t="shared" si="8"/>
        <v>2968.197879858657</v>
      </c>
      <c r="AN98">
        <f t="shared" si="8"/>
        <v>1272.0848056537102</v>
      </c>
      <c r="AO98">
        <f t="shared" si="8"/>
        <v>2840.989399293286</v>
      </c>
      <c r="AP98" s="26">
        <v>0.004</v>
      </c>
      <c r="AS98" s="26">
        <v>0.262</v>
      </c>
      <c r="AW98" s="24">
        <v>5.042</v>
      </c>
    </row>
    <row r="99" spans="1:49" ht="12.75">
      <c r="A99" s="19">
        <v>37694</v>
      </c>
      <c r="B99" s="22">
        <v>73</v>
      </c>
      <c r="C99" s="21">
        <v>0.800810158</v>
      </c>
      <c r="D99" s="20">
        <v>0.800810158</v>
      </c>
      <c r="E99" s="24">
        <v>0</v>
      </c>
      <c r="F99">
        <v>39.55608492</v>
      </c>
      <c r="G99">
        <v>-78.50938652</v>
      </c>
      <c r="H99" s="26">
        <v>949.4</v>
      </c>
      <c r="I99" s="23">
        <f t="shared" si="9"/>
        <v>914.25</v>
      </c>
      <c r="J99">
        <f t="shared" si="10"/>
        <v>853.7641875596828</v>
      </c>
      <c r="K99" s="23">
        <f t="shared" si="11"/>
        <v>1097.2641875596828</v>
      </c>
      <c r="L99" s="23">
        <f t="shared" si="7"/>
        <v>1116.2831875596828</v>
      </c>
      <c r="M99" s="23">
        <f t="shared" si="12"/>
        <v>1106.773687559683</v>
      </c>
      <c r="N99" s="23">
        <v>0.9</v>
      </c>
      <c r="O99" s="23">
        <v>52.3</v>
      </c>
      <c r="P99" s="23">
        <v>40.8</v>
      </c>
      <c r="Q99" s="23">
        <f t="shared" si="13"/>
        <v>40.25</v>
      </c>
      <c r="S99">
        <v>2.44E-05</v>
      </c>
      <c r="T99">
        <v>1.73E-05</v>
      </c>
      <c r="U99">
        <v>1.07E-05</v>
      </c>
      <c r="V99">
        <v>1.04E-06</v>
      </c>
      <c r="W99">
        <v>1.88E-07</v>
      </c>
      <c r="X99">
        <v>-1.8E-06</v>
      </c>
      <c r="Y99" s="30">
        <v>894.2</v>
      </c>
      <c r="Z99" s="30">
        <v>298.4</v>
      </c>
      <c r="AA99" s="30">
        <v>292.9</v>
      </c>
      <c r="AB99" s="30">
        <v>18.2</v>
      </c>
      <c r="AD99">
        <v>10878</v>
      </c>
      <c r="AE99">
        <v>1079</v>
      </c>
      <c r="AF99">
        <v>556</v>
      </c>
      <c r="AG99">
        <v>138</v>
      </c>
      <c r="AH99">
        <v>43</v>
      </c>
      <c r="AI99">
        <v>103</v>
      </c>
      <c r="AJ99">
        <f t="shared" si="8"/>
        <v>230628.97526501765</v>
      </c>
      <c r="AK99">
        <f t="shared" si="8"/>
        <v>22876.32508833922</v>
      </c>
      <c r="AL99">
        <f t="shared" si="8"/>
        <v>11787.985865724382</v>
      </c>
      <c r="AM99">
        <f t="shared" si="8"/>
        <v>2925.7950530035337</v>
      </c>
      <c r="AN99">
        <f t="shared" si="8"/>
        <v>911.660777385159</v>
      </c>
      <c r="AO99">
        <f t="shared" si="8"/>
        <v>2183.7455830388694</v>
      </c>
      <c r="AP99" s="26">
        <v>0.006</v>
      </c>
      <c r="AS99" s="26">
        <v>0.232</v>
      </c>
      <c r="AW99" s="24">
        <v>5.043</v>
      </c>
    </row>
    <row r="100" spans="1:49" ht="12.75">
      <c r="A100" s="19">
        <v>37694</v>
      </c>
      <c r="B100" s="22">
        <v>73</v>
      </c>
      <c r="C100" s="21">
        <v>0.80092591</v>
      </c>
      <c r="D100" s="20">
        <v>0.80092591</v>
      </c>
      <c r="E100" s="24">
        <v>0</v>
      </c>
      <c r="F100">
        <v>39.55471476</v>
      </c>
      <c r="G100">
        <v>-78.50123801</v>
      </c>
      <c r="H100" s="26">
        <v>950.3</v>
      </c>
      <c r="I100" s="23">
        <f t="shared" si="9"/>
        <v>915.15</v>
      </c>
      <c r="J100">
        <f t="shared" si="10"/>
        <v>845.5936870264587</v>
      </c>
      <c r="K100" s="23">
        <f t="shared" si="11"/>
        <v>1089.0936870264586</v>
      </c>
      <c r="L100" s="23">
        <f t="shared" si="7"/>
        <v>1108.1126870264588</v>
      </c>
      <c r="M100" s="23">
        <f t="shared" si="12"/>
        <v>1098.6031870264587</v>
      </c>
      <c r="N100" s="23">
        <v>1</v>
      </c>
      <c r="O100" s="23">
        <v>52.3</v>
      </c>
      <c r="P100" s="23">
        <v>40.2</v>
      </c>
      <c r="Q100" s="23">
        <f t="shared" si="13"/>
        <v>40.5</v>
      </c>
      <c r="Y100" s="30"/>
      <c r="Z100" s="30"/>
      <c r="AA100" s="30"/>
      <c r="AB100" s="30"/>
      <c r="AD100">
        <v>11191</v>
      </c>
      <c r="AE100">
        <v>1117</v>
      </c>
      <c r="AF100">
        <v>588</v>
      </c>
      <c r="AG100">
        <v>174</v>
      </c>
      <c r="AH100">
        <v>59</v>
      </c>
      <c r="AI100">
        <v>111</v>
      </c>
      <c r="AJ100">
        <f t="shared" si="8"/>
        <v>237265.0176678445</v>
      </c>
      <c r="AK100">
        <f t="shared" si="8"/>
        <v>23681.978798586573</v>
      </c>
      <c r="AL100">
        <f t="shared" si="8"/>
        <v>12466.43109540636</v>
      </c>
      <c r="AM100">
        <f t="shared" si="8"/>
        <v>3689.04593639576</v>
      </c>
      <c r="AN100">
        <f t="shared" si="8"/>
        <v>1250.8833922261483</v>
      </c>
      <c r="AO100">
        <f t="shared" si="8"/>
        <v>2353.356890459364</v>
      </c>
      <c r="AP100" s="26">
        <v>0.006</v>
      </c>
      <c r="AS100" s="26">
        <v>0.211</v>
      </c>
      <c r="AW100" s="24">
        <v>5.043</v>
      </c>
    </row>
    <row r="101" spans="1:49" ht="12.75">
      <c r="A101" s="19">
        <v>37694</v>
      </c>
      <c r="B101" s="22">
        <v>73</v>
      </c>
      <c r="C101" s="21">
        <v>0.801041663</v>
      </c>
      <c r="D101" s="20">
        <v>0.801041663</v>
      </c>
      <c r="E101" s="24">
        <v>0</v>
      </c>
      <c r="F101">
        <v>39.55335387</v>
      </c>
      <c r="G101">
        <v>-78.49305743</v>
      </c>
      <c r="H101" s="26">
        <v>950.9</v>
      </c>
      <c r="I101" s="23">
        <f t="shared" si="9"/>
        <v>915.75</v>
      </c>
      <c r="J101">
        <f t="shared" si="10"/>
        <v>840.1511494749211</v>
      </c>
      <c r="K101" s="23">
        <f t="shared" si="11"/>
        <v>1083.651149474921</v>
      </c>
      <c r="L101" s="23">
        <f t="shared" si="7"/>
        <v>1102.6701494749211</v>
      </c>
      <c r="M101" s="23">
        <f t="shared" si="12"/>
        <v>1093.1606494749212</v>
      </c>
      <c r="N101" s="23">
        <v>1.1</v>
      </c>
      <c r="O101" s="23">
        <v>51.9</v>
      </c>
      <c r="P101" s="23">
        <v>41.2</v>
      </c>
      <c r="Q101" s="23">
        <f t="shared" si="13"/>
        <v>40.7</v>
      </c>
      <c r="Y101" s="30"/>
      <c r="Z101" s="30"/>
      <c r="AA101" s="30"/>
      <c r="AB101" s="30"/>
      <c r="AD101">
        <v>11492</v>
      </c>
      <c r="AE101">
        <v>1227</v>
      </c>
      <c r="AF101">
        <v>592</v>
      </c>
      <c r="AG101">
        <v>170</v>
      </c>
      <c r="AH101">
        <v>53</v>
      </c>
      <c r="AI101">
        <v>135</v>
      </c>
      <c r="AJ101">
        <f t="shared" si="8"/>
        <v>243646.64310954063</v>
      </c>
      <c r="AK101">
        <f t="shared" si="8"/>
        <v>26014.134275618373</v>
      </c>
      <c r="AL101">
        <f t="shared" si="8"/>
        <v>12551.236749116608</v>
      </c>
      <c r="AM101">
        <f t="shared" si="8"/>
        <v>3604.2402826855123</v>
      </c>
      <c r="AN101">
        <f t="shared" si="8"/>
        <v>1123.6749116607773</v>
      </c>
      <c r="AO101">
        <f t="shared" si="8"/>
        <v>2862.190812720848</v>
      </c>
      <c r="AP101" s="26">
        <v>0.006</v>
      </c>
      <c r="AS101" s="26">
        <v>0.212</v>
      </c>
      <c r="AW101" s="24">
        <v>5.043</v>
      </c>
    </row>
    <row r="102" spans="1:49" ht="12.75">
      <c r="A102" s="19">
        <v>37694</v>
      </c>
      <c r="B102" s="22">
        <v>73</v>
      </c>
      <c r="C102" s="21">
        <v>0.801157415</v>
      </c>
      <c r="D102" s="20">
        <v>0.801157415</v>
      </c>
      <c r="E102" s="24">
        <v>0</v>
      </c>
      <c r="F102">
        <v>39.5521191</v>
      </c>
      <c r="G102">
        <v>-78.48476212</v>
      </c>
      <c r="H102" s="26">
        <v>950.8</v>
      </c>
      <c r="I102" s="23">
        <f t="shared" si="9"/>
        <v>915.65</v>
      </c>
      <c r="J102">
        <f t="shared" si="10"/>
        <v>841.0579913860541</v>
      </c>
      <c r="K102" s="23">
        <f t="shared" si="11"/>
        <v>1084.5579913860543</v>
      </c>
      <c r="L102" s="23">
        <f t="shared" si="7"/>
        <v>1103.576991386054</v>
      </c>
      <c r="M102" s="23">
        <f t="shared" si="12"/>
        <v>1094.0674913860541</v>
      </c>
      <c r="N102" s="23">
        <v>0.9</v>
      </c>
      <c r="O102" s="23">
        <v>52.5</v>
      </c>
      <c r="P102" s="23">
        <v>41.2</v>
      </c>
      <c r="Q102" s="23">
        <f t="shared" si="13"/>
        <v>41.2</v>
      </c>
      <c r="S102">
        <v>2.36E-05</v>
      </c>
      <c r="T102">
        <v>1.65E-05</v>
      </c>
      <c r="U102">
        <v>1.1E-05</v>
      </c>
      <c r="V102">
        <v>9.97E-07</v>
      </c>
      <c r="W102">
        <v>1.65E-07</v>
      </c>
      <c r="X102">
        <v>-2E-06</v>
      </c>
      <c r="Y102" s="30">
        <v>894.1</v>
      </c>
      <c r="Z102" s="30">
        <v>298.4</v>
      </c>
      <c r="AA102" s="30">
        <v>292.7</v>
      </c>
      <c r="AB102" s="30">
        <v>18</v>
      </c>
      <c r="AC102">
        <v>18752</v>
      </c>
      <c r="AD102">
        <v>11339</v>
      </c>
      <c r="AE102">
        <v>1202</v>
      </c>
      <c r="AF102">
        <v>584</v>
      </c>
      <c r="AG102">
        <v>182</v>
      </c>
      <c r="AH102">
        <v>64</v>
      </c>
      <c r="AI102">
        <v>124</v>
      </c>
      <c r="AJ102">
        <f t="shared" si="8"/>
        <v>240402.82685512368</v>
      </c>
      <c r="AK102">
        <f t="shared" si="8"/>
        <v>25484.09893992933</v>
      </c>
      <c r="AL102">
        <f t="shared" si="8"/>
        <v>12381.625441696113</v>
      </c>
      <c r="AM102">
        <f t="shared" si="8"/>
        <v>3858.6572438162543</v>
      </c>
      <c r="AN102">
        <f t="shared" si="8"/>
        <v>1356.8904593639575</v>
      </c>
      <c r="AO102">
        <f t="shared" si="8"/>
        <v>2628.975265017668</v>
      </c>
      <c r="AP102" s="26">
        <v>0.006</v>
      </c>
      <c r="AS102" s="26">
        <v>0.241</v>
      </c>
      <c r="AW102" s="24">
        <v>5.043</v>
      </c>
    </row>
    <row r="103" spans="1:49" ht="12.75">
      <c r="A103" s="19">
        <v>37694</v>
      </c>
      <c r="B103" s="22">
        <v>73</v>
      </c>
      <c r="C103" s="21">
        <v>0.801273167</v>
      </c>
      <c r="D103" s="20">
        <v>0.801273167</v>
      </c>
      <c r="E103" s="24">
        <v>0</v>
      </c>
      <c r="F103">
        <v>39.55103602</v>
      </c>
      <c r="G103">
        <v>-78.4762246</v>
      </c>
      <c r="H103" s="26">
        <v>950.5</v>
      </c>
      <c r="I103" s="23">
        <f t="shared" si="9"/>
        <v>915.35</v>
      </c>
      <c r="J103">
        <f t="shared" si="10"/>
        <v>843.7791114667662</v>
      </c>
      <c r="K103" s="23">
        <f t="shared" si="11"/>
        <v>1087.2791114667662</v>
      </c>
      <c r="L103" s="23">
        <f t="shared" si="7"/>
        <v>1106.2981114667662</v>
      </c>
      <c r="M103" s="23">
        <f t="shared" si="12"/>
        <v>1096.7886114667663</v>
      </c>
      <c r="N103" s="23">
        <v>0.9</v>
      </c>
      <c r="O103" s="23">
        <v>53</v>
      </c>
      <c r="P103" s="23">
        <v>41.6</v>
      </c>
      <c r="Q103" s="23">
        <f t="shared" si="13"/>
        <v>41.400000000000006</v>
      </c>
      <c r="Y103" s="30"/>
      <c r="Z103" s="30"/>
      <c r="AA103" s="30"/>
      <c r="AB103" s="30"/>
      <c r="AD103">
        <v>11810</v>
      </c>
      <c r="AE103">
        <v>1210</v>
      </c>
      <c r="AF103">
        <v>594</v>
      </c>
      <c r="AG103">
        <v>170</v>
      </c>
      <c r="AH103">
        <v>58</v>
      </c>
      <c r="AI103">
        <v>126</v>
      </c>
      <c r="AJ103">
        <f t="shared" si="8"/>
        <v>250388.6925795053</v>
      </c>
      <c r="AK103">
        <f t="shared" si="8"/>
        <v>25653.710247349823</v>
      </c>
      <c r="AL103">
        <f t="shared" si="8"/>
        <v>12593.63957597173</v>
      </c>
      <c r="AM103">
        <f t="shared" si="8"/>
        <v>3604.2402826855123</v>
      </c>
      <c r="AN103">
        <f t="shared" si="8"/>
        <v>1229.6819787985864</v>
      </c>
      <c r="AO103">
        <f t="shared" si="8"/>
        <v>2671.3780918727916</v>
      </c>
      <c r="AP103" s="26">
        <v>0.004</v>
      </c>
      <c r="AS103" s="26">
        <v>0.211</v>
      </c>
      <c r="AW103" s="24">
        <v>5.043</v>
      </c>
    </row>
    <row r="104" spans="1:49" ht="12.75">
      <c r="A104" s="19">
        <v>37694</v>
      </c>
      <c r="B104" s="22">
        <v>73</v>
      </c>
      <c r="C104" s="21">
        <v>0.80138886</v>
      </c>
      <c r="D104" s="20">
        <v>0.80138886</v>
      </c>
      <c r="E104" s="24">
        <v>0</v>
      </c>
      <c r="F104">
        <v>39.55006514</v>
      </c>
      <c r="G104">
        <v>-78.46766532</v>
      </c>
      <c r="H104" s="26">
        <v>950.1</v>
      </c>
      <c r="I104" s="23">
        <f t="shared" si="9"/>
        <v>914.95</v>
      </c>
      <c r="J104">
        <f t="shared" si="10"/>
        <v>847.4086591930197</v>
      </c>
      <c r="K104" s="23">
        <f t="shared" si="11"/>
        <v>1090.9086591930197</v>
      </c>
      <c r="L104" s="23">
        <f t="shared" si="7"/>
        <v>1109.9276591930197</v>
      </c>
      <c r="M104" s="23">
        <f t="shared" si="12"/>
        <v>1100.4181591930196</v>
      </c>
      <c r="N104" s="23">
        <v>1.2</v>
      </c>
      <c r="O104" s="23">
        <v>52.8</v>
      </c>
      <c r="P104" s="23">
        <v>40.1</v>
      </c>
      <c r="Q104" s="23">
        <f t="shared" si="13"/>
        <v>40.85</v>
      </c>
      <c r="Y104" s="30"/>
      <c r="Z104" s="30"/>
      <c r="AA104" s="30"/>
      <c r="AB104" s="30"/>
      <c r="AD104">
        <v>11733</v>
      </c>
      <c r="AE104">
        <v>1225</v>
      </c>
      <c r="AF104">
        <v>591</v>
      </c>
      <c r="AG104">
        <v>146</v>
      </c>
      <c r="AH104">
        <v>63</v>
      </c>
      <c r="AI104">
        <v>139</v>
      </c>
      <c r="AJ104">
        <f t="shared" si="8"/>
        <v>248756.18374558302</v>
      </c>
      <c r="AK104">
        <f t="shared" si="8"/>
        <v>25971.73144876325</v>
      </c>
      <c r="AL104">
        <f t="shared" si="8"/>
        <v>12530.035335689046</v>
      </c>
      <c r="AM104">
        <f t="shared" si="8"/>
        <v>3095.406360424028</v>
      </c>
      <c r="AN104">
        <f t="shared" si="8"/>
        <v>1335.6890459363958</v>
      </c>
      <c r="AO104">
        <f t="shared" si="8"/>
        <v>2946.9964664310955</v>
      </c>
      <c r="AP104" s="26">
        <v>0.004</v>
      </c>
      <c r="AS104" s="26">
        <v>0.212</v>
      </c>
      <c r="AW104" s="24">
        <v>5.044</v>
      </c>
    </row>
    <row r="105" spans="1:49" ht="12.75">
      <c r="A105" s="19">
        <v>37694</v>
      </c>
      <c r="B105" s="22">
        <v>73</v>
      </c>
      <c r="C105" s="21">
        <v>0.801504612</v>
      </c>
      <c r="D105" s="20">
        <v>0.801504612</v>
      </c>
      <c r="E105" s="24">
        <v>0</v>
      </c>
      <c r="F105">
        <v>39.54902966</v>
      </c>
      <c r="G105">
        <v>-78.45909663</v>
      </c>
      <c r="H105" s="26">
        <v>949.3</v>
      </c>
      <c r="I105" s="23">
        <f t="shared" si="9"/>
        <v>914.15</v>
      </c>
      <c r="J105">
        <f t="shared" si="10"/>
        <v>854.6725173978235</v>
      </c>
      <c r="K105" s="23">
        <f t="shared" si="11"/>
        <v>1098.1725173978234</v>
      </c>
      <c r="L105" s="23">
        <f t="shared" si="7"/>
        <v>1117.1915173978236</v>
      </c>
      <c r="M105" s="23">
        <f t="shared" si="12"/>
        <v>1107.6820173978235</v>
      </c>
      <c r="N105" s="23">
        <v>0.8</v>
      </c>
      <c r="O105" s="23">
        <v>52.5</v>
      </c>
      <c r="P105" s="23">
        <v>40.2</v>
      </c>
      <c r="Q105" s="23">
        <f t="shared" si="13"/>
        <v>40.150000000000006</v>
      </c>
      <c r="Y105" s="30"/>
      <c r="Z105" s="30"/>
      <c r="AA105" s="30"/>
      <c r="AB105" s="30"/>
      <c r="AD105">
        <v>11759</v>
      </c>
      <c r="AE105">
        <v>1122</v>
      </c>
      <c r="AF105">
        <v>590</v>
      </c>
      <c r="AG105">
        <v>159</v>
      </c>
      <c r="AH105">
        <v>50</v>
      </c>
      <c r="AI105">
        <v>98</v>
      </c>
      <c r="AJ105">
        <f t="shared" si="8"/>
        <v>249307.42049469965</v>
      </c>
      <c r="AK105">
        <f t="shared" si="8"/>
        <v>23787.985865724382</v>
      </c>
      <c r="AL105">
        <f t="shared" si="8"/>
        <v>12508.833922261483</v>
      </c>
      <c r="AM105">
        <f t="shared" si="8"/>
        <v>3371.024734982332</v>
      </c>
      <c r="AN105">
        <f t="shared" si="8"/>
        <v>1060.070671378092</v>
      </c>
      <c r="AO105">
        <f t="shared" si="8"/>
        <v>2077.73851590106</v>
      </c>
      <c r="AP105" s="26">
        <v>0.004</v>
      </c>
      <c r="AS105" s="26">
        <v>0.222</v>
      </c>
      <c r="AW105" s="24">
        <v>5.043</v>
      </c>
    </row>
    <row r="106" spans="1:49" ht="12.75">
      <c r="A106" s="19">
        <v>37694</v>
      </c>
      <c r="B106" s="22">
        <v>73</v>
      </c>
      <c r="C106" s="21">
        <v>0.801620364</v>
      </c>
      <c r="D106" s="20">
        <v>0.801620364</v>
      </c>
      <c r="E106" s="24">
        <v>0</v>
      </c>
      <c r="F106">
        <v>39.54802191</v>
      </c>
      <c r="G106">
        <v>-78.45066067</v>
      </c>
      <c r="H106" s="26">
        <v>948.7</v>
      </c>
      <c r="I106" s="23">
        <f t="shared" si="9"/>
        <v>913.5500000000001</v>
      </c>
      <c r="J106">
        <f t="shared" si="10"/>
        <v>860.1245839319154</v>
      </c>
      <c r="K106" s="23">
        <f t="shared" si="11"/>
        <v>1103.6245839319154</v>
      </c>
      <c r="L106" s="23">
        <f t="shared" si="7"/>
        <v>1122.6435839319154</v>
      </c>
      <c r="M106" s="23">
        <f t="shared" si="12"/>
        <v>1113.1340839319155</v>
      </c>
      <c r="N106" s="23">
        <v>1.1</v>
      </c>
      <c r="O106" s="23">
        <v>50.3</v>
      </c>
      <c r="P106" s="23">
        <v>40.2</v>
      </c>
      <c r="Q106" s="23">
        <f t="shared" si="13"/>
        <v>40.2</v>
      </c>
      <c r="S106">
        <v>2.36E-05</v>
      </c>
      <c r="T106">
        <v>1.69E-05</v>
      </c>
      <c r="U106">
        <v>1.08E-05</v>
      </c>
      <c r="V106">
        <v>9.07E-07</v>
      </c>
      <c r="W106">
        <v>2.29E-07</v>
      </c>
      <c r="X106">
        <v>-1.7E-06</v>
      </c>
      <c r="Y106" s="30">
        <v>893.7</v>
      </c>
      <c r="Z106" s="30">
        <v>298.3</v>
      </c>
      <c r="AA106" s="30">
        <v>292.6</v>
      </c>
      <c r="AB106" s="30">
        <v>18</v>
      </c>
      <c r="AD106">
        <v>11839</v>
      </c>
      <c r="AE106">
        <v>1186</v>
      </c>
      <c r="AF106">
        <v>568</v>
      </c>
      <c r="AG106">
        <v>172</v>
      </c>
      <c r="AH106">
        <v>53</v>
      </c>
      <c r="AI106">
        <v>117</v>
      </c>
      <c r="AJ106">
        <f t="shared" si="8"/>
        <v>251003.5335689046</v>
      </c>
      <c r="AK106">
        <f t="shared" si="8"/>
        <v>25144.87632508834</v>
      </c>
      <c r="AL106">
        <f t="shared" si="8"/>
        <v>12042.402826855123</v>
      </c>
      <c r="AM106">
        <f t="shared" si="8"/>
        <v>3646.643109540636</v>
      </c>
      <c r="AN106">
        <f t="shared" si="8"/>
        <v>1123.6749116607773</v>
      </c>
      <c r="AO106">
        <f t="shared" si="8"/>
        <v>2480.5653710247348</v>
      </c>
      <c r="AP106" s="26">
        <v>0.005</v>
      </c>
      <c r="AS106" s="26">
        <v>0.222</v>
      </c>
      <c r="AW106" s="24">
        <v>5.043</v>
      </c>
    </row>
    <row r="107" spans="1:49" ht="12.75">
      <c r="A107" s="19">
        <v>37694</v>
      </c>
      <c r="B107" s="22">
        <v>73</v>
      </c>
      <c r="C107" s="21">
        <v>0.801736116</v>
      </c>
      <c r="D107" s="20">
        <v>0.801736116</v>
      </c>
      <c r="E107" s="24">
        <v>0</v>
      </c>
      <c r="F107">
        <v>39.54704914</v>
      </c>
      <c r="G107">
        <v>-78.44231195</v>
      </c>
      <c r="H107" s="26">
        <v>948.7</v>
      </c>
      <c r="I107" s="23">
        <f t="shared" si="9"/>
        <v>913.5500000000001</v>
      </c>
      <c r="J107">
        <f t="shared" si="10"/>
        <v>860.1245839319154</v>
      </c>
      <c r="K107" s="23">
        <f t="shared" si="11"/>
        <v>1103.6245839319154</v>
      </c>
      <c r="L107" s="23">
        <f t="shared" si="7"/>
        <v>1122.6435839319154</v>
      </c>
      <c r="M107" s="23">
        <f t="shared" si="12"/>
        <v>1113.1340839319155</v>
      </c>
      <c r="N107" s="23">
        <v>1.2</v>
      </c>
      <c r="O107" s="23">
        <v>49.5</v>
      </c>
      <c r="P107" s="23">
        <v>41.2</v>
      </c>
      <c r="Q107" s="23">
        <f t="shared" si="13"/>
        <v>40.7</v>
      </c>
      <c r="Y107" s="30"/>
      <c r="Z107" s="30"/>
      <c r="AA107" s="30"/>
      <c r="AB107" s="30"/>
      <c r="AD107">
        <v>12011</v>
      </c>
      <c r="AE107">
        <v>1245</v>
      </c>
      <c r="AF107">
        <v>575</v>
      </c>
      <c r="AG107">
        <v>169</v>
      </c>
      <c r="AH107">
        <v>51</v>
      </c>
      <c r="AI107">
        <v>103</v>
      </c>
      <c r="AJ107">
        <f t="shared" si="8"/>
        <v>254650.17667844522</v>
      </c>
      <c r="AK107">
        <f t="shared" si="8"/>
        <v>26395.759717314486</v>
      </c>
      <c r="AL107">
        <f t="shared" si="8"/>
        <v>12190.812720848056</v>
      </c>
      <c r="AM107">
        <f t="shared" si="8"/>
        <v>3583.0388692579504</v>
      </c>
      <c r="AN107">
        <f t="shared" si="8"/>
        <v>1081.2720848056538</v>
      </c>
      <c r="AO107">
        <f t="shared" si="8"/>
        <v>2183.7455830388694</v>
      </c>
      <c r="AP107" s="26">
        <v>0.004</v>
      </c>
      <c r="AS107" s="26">
        <v>0.211</v>
      </c>
      <c r="AW107" s="24">
        <v>5.042</v>
      </c>
    </row>
    <row r="108" spans="1:49" ht="12.75">
      <c r="A108" s="19">
        <v>37694</v>
      </c>
      <c r="B108" s="22">
        <v>73</v>
      </c>
      <c r="C108" s="21">
        <v>0.801851869</v>
      </c>
      <c r="D108" s="20">
        <v>0.801851869</v>
      </c>
      <c r="E108" s="24">
        <v>0</v>
      </c>
      <c r="F108">
        <v>39.54601866</v>
      </c>
      <c r="G108">
        <v>-78.43399424</v>
      </c>
      <c r="H108" s="26">
        <v>948.8</v>
      </c>
      <c r="I108" s="23">
        <f t="shared" si="9"/>
        <v>913.65</v>
      </c>
      <c r="J108">
        <f t="shared" si="10"/>
        <v>859.2156575549142</v>
      </c>
      <c r="K108" s="23">
        <f t="shared" si="11"/>
        <v>1102.7156575549143</v>
      </c>
      <c r="L108" s="23">
        <f t="shared" si="7"/>
        <v>1121.734657554914</v>
      </c>
      <c r="M108" s="23">
        <f t="shared" si="12"/>
        <v>1112.2251575549142</v>
      </c>
      <c r="N108" s="23">
        <v>1.3</v>
      </c>
      <c r="O108" s="23">
        <v>49</v>
      </c>
      <c r="P108" s="23">
        <v>41.1</v>
      </c>
      <c r="Q108" s="23">
        <f t="shared" si="13"/>
        <v>41.150000000000006</v>
      </c>
      <c r="Y108" s="30"/>
      <c r="Z108" s="30"/>
      <c r="AA108" s="30"/>
      <c r="AB108" s="30"/>
      <c r="AC108">
        <v>17530</v>
      </c>
      <c r="AD108">
        <v>12020</v>
      </c>
      <c r="AE108">
        <v>1253</v>
      </c>
      <c r="AF108">
        <v>612</v>
      </c>
      <c r="AG108">
        <v>143</v>
      </c>
      <c r="AH108">
        <v>63</v>
      </c>
      <c r="AI108">
        <v>85</v>
      </c>
      <c r="AJ108">
        <f t="shared" si="8"/>
        <v>254840.9893992933</v>
      </c>
      <c r="AK108">
        <f t="shared" si="8"/>
        <v>26565.37102473498</v>
      </c>
      <c r="AL108">
        <f t="shared" si="8"/>
        <v>12975.265017667843</v>
      </c>
      <c r="AM108">
        <f t="shared" si="8"/>
        <v>3031.8021201413426</v>
      </c>
      <c r="AN108">
        <f t="shared" si="8"/>
        <v>1335.6890459363958</v>
      </c>
      <c r="AO108">
        <f t="shared" si="8"/>
        <v>1802.1201413427561</v>
      </c>
      <c r="AP108" s="26">
        <v>0.005</v>
      </c>
      <c r="AS108" s="26">
        <v>0.231</v>
      </c>
      <c r="AW108" s="24">
        <v>5.043</v>
      </c>
    </row>
    <row r="109" spans="1:49" ht="12.75">
      <c r="A109" s="19">
        <v>37694</v>
      </c>
      <c r="B109" s="22">
        <v>73</v>
      </c>
      <c r="C109" s="21">
        <v>0.801967621</v>
      </c>
      <c r="D109" s="20">
        <v>0.801967621</v>
      </c>
      <c r="E109" s="24">
        <v>0</v>
      </c>
      <c r="F109">
        <v>39.54491068</v>
      </c>
      <c r="G109">
        <v>-78.4256703</v>
      </c>
      <c r="H109" s="26">
        <v>949.8</v>
      </c>
      <c r="I109" s="23">
        <f t="shared" si="9"/>
        <v>914.65</v>
      </c>
      <c r="J109">
        <f t="shared" si="10"/>
        <v>850.1318614601016</v>
      </c>
      <c r="K109" s="23">
        <f t="shared" si="11"/>
        <v>1093.6318614601016</v>
      </c>
      <c r="L109" s="23">
        <f t="shared" si="7"/>
        <v>1112.6508614601016</v>
      </c>
      <c r="M109" s="23">
        <f t="shared" si="12"/>
        <v>1103.1413614601015</v>
      </c>
      <c r="N109" s="23">
        <v>1.1</v>
      </c>
      <c r="O109" s="23">
        <v>50.7</v>
      </c>
      <c r="P109" s="23">
        <v>43.1</v>
      </c>
      <c r="Q109" s="23">
        <f t="shared" si="13"/>
        <v>42.1</v>
      </c>
      <c r="S109">
        <v>2.24E-05</v>
      </c>
      <c r="T109">
        <v>1.64E-05</v>
      </c>
      <c r="U109">
        <v>9.820000000000001E-06</v>
      </c>
      <c r="V109">
        <v>9.94E-07</v>
      </c>
      <c r="W109">
        <v>1.86E-07</v>
      </c>
      <c r="X109">
        <v>-1.8E-06</v>
      </c>
      <c r="Y109" s="30">
        <v>892.7</v>
      </c>
      <c r="Z109" s="30">
        <v>298.2</v>
      </c>
      <c r="AA109" s="30">
        <v>292.4</v>
      </c>
      <c r="AB109" s="30">
        <v>17.8</v>
      </c>
      <c r="AD109">
        <v>11857</v>
      </c>
      <c r="AE109">
        <v>1219</v>
      </c>
      <c r="AF109">
        <v>606</v>
      </c>
      <c r="AG109">
        <v>134</v>
      </c>
      <c r="AH109">
        <v>54</v>
      </c>
      <c r="AI109">
        <v>86</v>
      </c>
      <c r="AJ109">
        <f t="shared" si="8"/>
        <v>251385.1590106007</v>
      </c>
      <c r="AK109">
        <f t="shared" si="8"/>
        <v>25844.522968197878</v>
      </c>
      <c r="AL109">
        <f t="shared" si="8"/>
        <v>12848.056537102473</v>
      </c>
      <c r="AM109">
        <f t="shared" si="8"/>
        <v>2840.989399293286</v>
      </c>
      <c r="AN109">
        <f t="shared" si="8"/>
        <v>1144.8763250883392</v>
      </c>
      <c r="AO109">
        <f t="shared" si="8"/>
        <v>1823.321554770318</v>
      </c>
      <c r="AP109" s="26">
        <v>0.004</v>
      </c>
      <c r="AS109" s="26">
        <v>0.182</v>
      </c>
      <c r="AW109" s="24">
        <v>5.044</v>
      </c>
    </row>
    <row r="110" spans="1:49" ht="12.75">
      <c r="A110" s="19">
        <v>37694</v>
      </c>
      <c r="B110" s="22">
        <v>73</v>
      </c>
      <c r="C110" s="21">
        <v>0.802083313</v>
      </c>
      <c r="D110" s="20">
        <v>0.802083313</v>
      </c>
      <c r="E110" s="24">
        <v>0</v>
      </c>
      <c r="F110">
        <v>39.54373321</v>
      </c>
      <c r="G110">
        <v>-78.41742302</v>
      </c>
      <c r="H110" s="26">
        <v>949.7</v>
      </c>
      <c r="I110" s="23">
        <f t="shared" si="9"/>
        <v>914.5500000000001</v>
      </c>
      <c r="J110">
        <f t="shared" si="10"/>
        <v>851.0397940404937</v>
      </c>
      <c r="K110" s="23">
        <f t="shared" si="11"/>
        <v>1094.5397940404937</v>
      </c>
      <c r="L110" s="23">
        <f t="shared" si="7"/>
        <v>1113.5587940404937</v>
      </c>
      <c r="M110" s="23">
        <f t="shared" si="12"/>
        <v>1104.0492940404938</v>
      </c>
      <c r="N110" s="23">
        <v>1.1</v>
      </c>
      <c r="O110" s="23">
        <v>52</v>
      </c>
      <c r="P110" s="23">
        <v>42.6</v>
      </c>
      <c r="Q110" s="23">
        <f t="shared" si="13"/>
        <v>42.85</v>
      </c>
      <c r="Y110" s="30"/>
      <c r="Z110" s="30"/>
      <c r="AA110" s="30"/>
      <c r="AB110" s="30"/>
      <c r="AD110">
        <v>11605</v>
      </c>
      <c r="AE110">
        <v>1180</v>
      </c>
      <c r="AF110">
        <v>549</v>
      </c>
      <c r="AG110">
        <v>147</v>
      </c>
      <c r="AH110">
        <v>53</v>
      </c>
      <c r="AI110">
        <v>118</v>
      </c>
      <c r="AJ110">
        <f t="shared" si="8"/>
        <v>246042.4028268551</v>
      </c>
      <c r="AK110">
        <f t="shared" si="8"/>
        <v>25017.667844522966</v>
      </c>
      <c r="AL110">
        <f t="shared" si="8"/>
        <v>11639.575971731449</v>
      </c>
      <c r="AM110">
        <f t="shared" si="8"/>
        <v>3116.60777385159</v>
      </c>
      <c r="AN110">
        <f t="shared" si="8"/>
        <v>1123.6749116607773</v>
      </c>
      <c r="AO110">
        <f t="shared" si="8"/>
        <v>2501.7667844522966</v>
      </c>
      <c r="AP110" s="26">
        <v>0.005</v>
      </c>
      <c r="AS110" s="26">
        <v>0.191</v>
      </c>
      <c r="AW110" s="24">
        <v>5.042</v>
      </c>
    </row>
    <row r="111" spans="1:49" ht="12.75">
      <c r="A111" s="19">
        <v>37694</v>
      </c>
      <c r="B111" s="22">
        <v>73</v>
      </c>
      <c r="C111" s="21">
        <v>0.802199066</v>
      </c>
      <c r="D111" s="20">
        <v>0.802199066</v>
      </c>
      <c r="E111" s="24">
        <v>0</v>
      </c>
      <c r="F111">
        <v>39.54253445</v>
      </c>
      <c r="G111">
        <v>-78.40914544</v>
      </c>
      <c r="H111" s="26">
        <v>949.2</v>
      </c>
      <c r="I111" s="23">
        <f t="shared" si="9"/>
        <v>914.0500000000001</v>
      </c>
      <c r="J111">
        <f t="shared" si="10"/>
        <v>855.5809466047226</v>
      </c>
      <c r="K111" s="23">
        <f t="shared" si="11"/>
        <v>1099.0809466047226</v>
      </c>
      <c r="L111" s="23">
        <f t="shared" si="7"/>
        <v>1118.0999466047226</v>
      </c>
      <c r="M111" s="23">
        <f t="shared" si="12"/>
        <v>1108.5904466047227</v>
      </c>
      <c r="N111" s="23">
        <v>1</v>
      </c>
      <c r="O111" s="23">
        <v>53.2</v>
      </c>
      <c r="P111" s="23">
        <v>43.1</v>
      </c>
      <c r="Q111" s="23">
        <f t="shared" si="13"/>
        <v>42.85</v>
      </c>
      <c r="Y111" s="30"/>
      <c r="Z111" s="30"/>
      <c r="AA111" s="30"/>
      <c r="AB111" s="30"/>
      <c r="AD111">
        <v>11798</v>
      </c>
      <c r="AE111">
        <v>1199</v>
      </c>
      <c r="AF111">
        <v>585</v>
      </c>
      <c r="AG111">
        <v>163</v>
      </c>
      <c r="AH111">
        <v>49</v>
      </c>
      <c r="AI111">
        <v>114</v>
      </c>
      <c r="AJ111">
        <f t="shared" si="8"/>
        <v>250134.27561837455</v>
      </c>
      <c r="AK111">
        <f t="shared" si="8"/>
        <v>25420.494699646642</v>
      </c>
      <c r="AL111">
        <f t="shared" si="8"/>
        <v>12402.826855123674</v>
      </c>
      <c r="AM111">
        <f t="shared" si="8"/>
        <v>3455.8303886925796</v>
      </c>
      <c r="AN111">
        <f t="shared" si="8"/>
        <v>1038.86925795053</v>
      </c>
      <c r="AO111">
        <f t="shared" si="8"/>
        <v>2416.9611307420496</v>
      </c>
      <c r="AP111" s="26">
        <v>0.004</v>
      </c>
      <c r="AS111" s="26">
        <v>0.171</v>
      </c>
      <c r="AW111" s="24">
        <v>5.044</v>
      </c>
    </row>
    <row r="112" spans="1:49" ht="12.75">
      <c r="A112" s="19">
        <v>37694</v>
      </c>
      <c r="B112" s="22">
        <v>73</v>
      </c>
      <c r="C112" s="21">
        <v>0.802314818</v>
      </c>
      <c r="D112" s="20">
        <v>0.802314818</v>
      </c>
      <c r="E112" s="24">
        <v>0</v>
      </c>
      <c r="F112">
        <v>39.54137221</v>
      </c>
      <c r="G112">
        <v>-78.40085284</v>
      </c>
      <c r="H112" s="26">
        <v>949.5</v>
      </c>
      <c r="I112" s="23">
        <f t="shared" si="9"/>
        <v>914.35</v>
      </c>
      <c r="J112">
        <f t="shared" si="10"/>
        <v>852.8559570685655</v>
      </c>
      <c r="K112" s="23">
        <f t="shared" si="11"/>
        <v>1096.3559570685657</v>
      </c>
      <c r="L112" s="23">
        <f t="shared" si="7"/>
        <v>1115.3749570685654</v>
      </c>
      <c r="M112" s="23">
        <f t="shared" si="12"/>
        <v>1105.8654570685655</v>
      </c>
      <c r="N112" s="23">
        <v>0.9</v>
      </c>
      <c r="O112" s="23">
        <v>53.4</v>
      </c>
      <c r="P112" s="23">
        <v>41.7</v>
      </c>
      <c r="Q112" s="23">
        <f t="shared" si="13"/>
        <v>42.400000000000006</v>
      </c>
      <c r="S112">
        <v>2.28E-05</v>
      </c>
      <c r="T112">
        <v>1.56E-05</v>
      </c>
      <c r="U112">
        <v>1.03E-05</v>
      </c>
      <c r="V112">
        <v>9.47E-07</v>
      </c>
      <c r="W112">
        <v>1.69E-07</v>
      </c>
      <c r="X112">
        <v>-1.84E-06</v>
      </c>
      <c r="Y112" s="30">
        <v>893.2</v>
      </c>
      <c r="Z112" s="30">
        <v>298.1</v>
      </c>
      <c r="AA112" s="30">
        <v>292.2</v>
      </c>
      <c r="AB112" s="30">
        <v>17.4</v>
      </c>
      <c r="AD112">
        <v>10867</v>
      </c>
      <c r="AE112">
        <v>1102</v>
      </c>
      <c r="AF112">
        <v>544</v>
      </c>
      <c r="AG112">
        <v>154</v>
      </c>
      <c r="AH112">
        <v>49</v>
      </c>
      <c r="AI112">
        <v>85</v>
      </c>
      <c r="AJ112">
        <f t="shared" si="8"/>
        <v>230395.75971731447</v>
      </c>
      <c r="AK112">
        <f t="shared" si="8"/>
        <v>23363.957597173143</v>
      </c>
      <c r="AL112">
        <f t="shared" si="8"/>
        <v>11533.56890459364</v>
      </c>
      <c r="AM112">
        <f t="shared" si="8"/>
        <v>3265.0176678445227</v>
      </c>
      <c r="AN112">
        <f t="shared" si="8"/>
        <v>1038.86925795053</v>
      </c>
      <c r="AO112">
        <f t="shared" si="8"/>
        <v>1802.1201413427561</v>
      </c>
      <c r="AP112" s="26">
        <v>0.006</v>
      </c>
      <c r="AS112" s="26">
        <v>0.172</v>
      </c>
      <c r="AW112" s="24">
        <v>5.043</v>
      </c>
    </row>
    <row r="113" spans="1:49" ht="12.75">
      <c r="A113" s="19">
        <v>37694</v>
      </c>
      <c r="B113" s="22">
        <v>73</v>
      </c>
      <c r="C113" s="21">
        <v>0.80243057</v>
      </c>
      <c r="D113" s="20">
        <v>0.80243057</v>
      </c>
      <c r="E113" s="24">
        <v>0</v>
      </c>
      <c r="F113">
        <v>39.54024392</v>
      </c>
      <c r="G113">
        <v>-78.39241713</v>
      </c>
      <c r="H113" s="26">
        <v>949.5</v>
      </c>
      <c r="I113" s="23">
        <f t="shared" si="9"/>
        <v>914.35</v>
      </c>
      <c r="J113">
        <f t="shared" si="10"/>
        <v>852.8559570685655</v>
      </c>
      <c r="K113" s="23">
        <f t="shared" si="11"/>
        <v>1096.3559570685657</v>
      </c>
      <c r="L113" s="23">
        <f t="shared" si="7"/>
        <v>1115.3749570685654</v>
      </c>
      <c r="M113" s="23">
        <f t="shared" si="12"/>
        <v>1105.8654570685655</v>
      </c>
      <c r="N113" s="23">
        <v>1.1</v>
      </c>
      <c r="O113" s="23">
        <v>52.4</v>
      </c>
      <c r="P113" s="23">
        <v>41.2</v>
      </c>
      <c r="Q113" s="23">
        <f t="shared" si="13"/>
        <v>41.45</v>
      </c>
      <c r="Y113" s="30"/>
      <c r="Z113" s="30"/>
      <c r="AA113" s="30"/>
      <c r="AB113" s="30"/>
      <c r="AD113">
        <v>10588</v>
      </c>
      <c r="AE113">
        <v>1140</v>
      </c>
      <c r="AF113">
        <v>549</v>
      </c>
      <c r="AG113">
        <v>146</v>
      </c>
      <c r="AH113">
        <v>45</v>
      </c>
      <c r="AI113">
        <v>103</v>
      </c>
      <c r="AJ113">
        <f t="shared" si="8"/>
        <v>224480.56537102474</v>
      </c>
      <c r="AK113">
        <f t="shared" si="8"/>
        <v>24169.611307420495</v>
      </c>
      <c r="AL113">
        <f t="shared" si="8"/>
        <v>11639.575971731449</v>
      </c>
      <c r="AM113">
        <f t="shared" si="8"/>
        <v>3095.406360424028</v>
      </c>
      <c r="AN113">
        <f t="shared" si="8"/>
        <v>954.0636042402826</v>
      </c>
      <c r="AO113">
        <f t="shared" si="8"/>
        <v>2183.7455830388694</v>
      </c>
      <c r="AP113" s="26">
        <v>0.006</v>
      </c>
      <c r="AS113" s="26">
        <v>0.161</v>
      </c>
      <c r="AW113" s="24">
        <v>5.043</v>
      </c>
    </row>
    <row r="114" spans="1:49" ht="12.75">
      <c r="A114" s="19">
        <v>37694</v>
      </c>
      <c r="B114" s="22">
        <v>73</v>
      </c>
      <c r="C114" s="21">
        <v>0.802546322</v>
      </c>
      <c r="D114" s="20">
        <v>0.802546322</v>
      </c>
      <c r="E114" s="24">
        <v>0</v>
      </c>
      <c r="F114">
        <v>39.53904708</v>
      </c>
      <c r="G114">
        <v>-78.38393269</v>
      </c>
      <c r="H114" s="26">
        <v>948.9</v>
      </c>
      <c r="I114" s="23">
        <f t="shared" si="9"/>
        <v>913.75</v>
      </c>
      <c r="J114">
        <f t="shared" si="10"/>
        <v>858.3068306554629</v>
      </c>
      <c r="K114" s="23">
        <f t="shared" si="11"/>
        <v>1101.8068306554628</v>
      </c>
      <c r="L114" s="23">
        <f t="shared" si="7"/>
        <v>1120.825830655463</v>
      </c>
      <c r="M114" s="23">
        <f t="shared" si="12"/>
        <v>1111.316330655463</v>
      </c>
      <c r="N114" s="23">
        <v>0.9</v>
      </c>
      <c r="O114" s="23">
        <v>53</v>
      </c>
      <c r="P114" s="23">
        <v>39.7</v>
      </c>
      <c r="Q114" s="23">
        <f t="shared" si="13"/>
        <v>40.45</v>
      </c>
      <c r="Y114" s="30"/>
      <c r="Z114" s="30"/>
      <c r="AA114" s="30"/>
      <c r="AB114" s="30"/>
      <c r="AC114">
        <v>16188</v>
      </c>
      <c r="AD114">
        <v>10980</v>
      </c>
      <c r="AE114">
        <v>1157</v>
      </c>
      <c r="AF114">
        <v>574</v>
      </c>
      <c r="AG114">
        <v>148</v>
      </c>
      <c r="AH114">
        <v>44</v>
      </c>
      <c r="AI114">
        <v>91</v>
      </c>
      <c r="AJ114">
        <f t="shared" si="8"/>
        <v>232791.51943462898</v>
      </c>
      <c r="AK114">
        <f t="shared" si="8"/>
        <v>24530.035335689045</v>
      </c>
      <c r="AL114">
        <f t="shared" si="8"/>
        <v>12169.611307420495</v>
      </c>
      <c r="AM114">
        <f t="shared" si="8"/>
        <v>3137.809187279152</v>
      </c>
      <c r="AN114">
        <f t="shared" si="8"/>
        <v>932.8621908127208</v>
      </c>
      <c r="AO114">
        <f t="shared" si="8"/>
        <v>1929.3286219081272</v>
      </c>
      <c r="AP114" s="26">
        <v>0.004</v>
      </c>
      <c r="AS114" s="26">
        <v>0.171</v>
      </c>
      <c r="AW114" s="24">
        <v>5.043</v>
      </c>
    </row>
    <row r="115" spans="1:49" ht="12.75">
      <c r="A115" s="19">
        <v>37694</v>
      </c>
      <c r="B115" s="22">
        <v>73</v>
      </c>
      <c r="C115" s="21">
        <v>0.802662015</v>
      </c>
      <c r="D115" s="20">
        <v>0.802662015</v>
      </c>
      <c r="E115" s="24">
        <v>0</v>
      </c>
      <c r="F115">
        <v>39.53780561</v>
      </c>
      <c r="G115">
        <v>-78.37542794</v>
      </c>
      <c r="H115" s="26">
        <v>948.8</v>
      </c>
      <c r="I115" s="23">
        <f t="shared" si="9"/>
        <v>913.65</v>
      </c>
      <c r="J115">
        <f t="shared" si="10"/>
        <v>859.2156575549142</v>
      </c>
      <c r="K115" s="23">
        <f t="shared" si="11"/>
        <v>1102.7156575549143</v>
      </c>
      <c r="L115" s="23">
        <f t="shared" si="7"/>
        <v>1121.734657554914</v>
      </c>
      <c r="M115" s="23">
        <f t="shared" si="12"/>
        <v>1112.2251575549142</v>
      </c>
      <c r="N115" s="23">
        <v>0.6</v>
      </c>
      <c r="O115" s="23">
        <v>54.8</v>
      </c>
      <c r="P115" s="23">
        <v>40.6</v>
      </c>
      <c r="Q115" s="23">
        <f t="shared" si="13"/>
        <v>40.150000000000006</v>
      </c>
      <c r="S115">
        <v>2.21E-05</v>
      </c>
      <c r="T115">
        <v>1.48E-05</v>
      </c>
      <c r="U115">
        <v>9.3E-06</v>
      </c>
      <c r="V115">
        <v>1.05E-06</v>
      </c>
      <c r="W115">
        <v>1.84E-07</v>
      </c>
      <c r="X115">
        <v>-1.87E-06</v>
      </c>
      <c r="Y115" s="30">
        <v>892.9</v>
      </c>
      <c r="Z115" s="30">
        <v>298.1</v>
      </c>
      <c r="AA115" s="30">
        <v>292.1</v>
      </c>
      <c r="AB115" s="30">
        <v>17.2</v>
      </c>
      <c r="AD115">
        <v>11094</v>
      </c>
      <c r="AE115">
        <v>1138</v>
      </c>
      <c r="AF115">
        <v>566</v>
      </c>
      <c r="AG115">
        <v>169</v>
      </c>
      <c r="AH115">
        <v>47</v>
      </c>
      <c r="AI115">
        <v>105</v>
      </c>
      <c r="AJ115">
        <f t="shared" si="8"/>
        <v>235208.48056537102</v>
      </c>
      <c r="AK115">
        <f t="shared" si="8"/>
        <v>24127.208480565372</v>
      </c>
      <c r="AL115">
        <f t="shared" si="8"/>
        <v>12000</v>
      </c>
      <c r="AM115">
        <f t="shared" si="8"/>
        <v>3583.0388692579504</v>
      </c>
      <c r="AN115">
        <f t="shared" si="8"/>
        <v>996.4664310954064</v>
      </c>
      <c r="AO115">
        <f t="shared" si="8"/>
        <v>2226.1484098939927</v>
      </c>
      <c r="AP115" s="26">
        <v>0.003</v>
      </c>
      <c r="AS115" s="26">
        <v>0.181</v>
      </c>
      <c r="AW115" s="24">
        <v>5.042</v>
      </c>
    </row>
    <row r="116" spans="1:49" ht="12.75">
      <c r="A116" s="19">
        <v>37694</v>
      </c>
      <c r="B116" s="22">
        <v>73</v>
      </c>
      <c r="C116" s="21">
        <v>0.802777767</v>
      </c>
      <c r="D116" s="20">
        <v>0.802777767</v>
      </c>
      <c r="E116" s="24">
        <v>0</v>
      </c>
      <c r="F116">
        <v>39.53657661</v>
      </c>
      <c r="G116">
        <v>-78.36701281</v>
      </c>
      <c r="H116" s="26">
        <v>949.4</v>
      </c>
      <c r="I116" s="23">
        <f t="shared" si="9"/>
        <v>914.25</v>
      </c>
      <c r="J116">
        <f t="shared" si="10"/>
        <v>853.7641875596828</v>
      </c>
      <c r="K116" s="23">
        <f t="shared" si="11"/>
        <v>1097.2641875596828</v>
      </c>
      <c r="L116" s="23">
        <f t="shared" si="7"/>
        <v>1116.2831875596828</v>
      </c>
      <c r="M116" s="23">
        <f t="shared" si="12"/>
        <v>1106.773687559683</v>
      </c>
      <c r="N116" s="23">
        <v>1.1</v>
      </c>
      <c r="O116" s="23">
        <v>54.2</v>
      </c>
      <c r="P116" s="23">
        <v>40.6</v>
      </c>
      <c r="Q116" s="23">
        <f t="shared" si="13"/>
        <v>40.6</v>
      </c>
      <c r="Y116" s="30"/>
      <c r="Z116" s="30"/>
      <c r="AA116" s="30"/>
      <c r="AB116" s="30"/>
      <c r="AD116">
        <v>10897</v>
      </c>
      <c r="AE116">
        <v>1119</v>
      </c>
      <c r="AF116">
        <v>536</v>
      </c>
      <c r="AG116">
        <v>157</v>
      </c>
      <c r="AH116">
        <v>46</v>
      </c>
      <c r="AI116">
        <v>89</v>
      </c>
      <c r="AJ116">
        <f aca="true" t="shared" si="14" ref="AJ116:AO158">IF(AD116&gt;0,(AD116*(60/1))/2.83,"")</f>
        <v>231031.80212014134</v>
      </c>
      <c r="AK116">
        <f t="shared" si="14"/>
        <v>23724.381625441696</v>
      </c>
      <c r="AL116">
        <f t="shared" si="14"/>
        <v>11363.957597173145</v>
      </c>
      <c r="AM116">
        <f t="shared" si="14"/>
        <v>3328.6219081272084</v>
      </c>
      <c r="AN116">
        <f t="shared" si="14"/>
        <v>975.2650176678445</v>
      </c>
      <c r="AO116">
        <f t="shared" si="14"/>
        <v>1886.9257950530034</v>
      </c>
      <c r="AP116" s="26">
        <v>0.004</v>
      </c>
      <c r="AS116" s="26">
        <v>0.161</v>
      </c>
      <c r="AW116" s="24">
        <v>5.042</v>
      </c>
    </row>
    <row r="117" spans="1:49" ht="12.75">
      <c r="A117" s="19">
        <v>37694</v>
      </c>
      <c r="B117" s="22">
        <v>73</v>
      </c>
      <c r="C117" s="21">
        <v>0.802893519</v>
      </c>
      <c r="D117" s="20">
        <v>0.802893519</v>
      </c>
      <c r="E117" s="24">
        <v>0</v>
      </c>
      <c r="F117">
        <v>39.53530489</v>
      </c>
      <c r="G117">
        <v>-78.35845341</v>
      </c>
      <c r="H117" s="26">
        <v>948.7</v>
      </c>
      <c r="I117" s="23">
        <f t="shared" si="9"/>
        <v>913.5500000000001</v>
      </c>
      <c r="J117">
        <f t="shared" si="10"/>
        <v>860.1245839319154</v>
      </c>
      <c r="K117" s="23">
        <f t="shared" si="11"/>
        <v>1103.6245839319154</v>
      </c>
      <c r="L117" s="23">
        <f t="shared" si="7"/>
        <v>1122.6435839319154</v>
      </c>
      <c r="M117" s="23">
        <f t="shared" si="12"/>
        <v>1113.1340839319155</v>
      </c>
      <c r="N117" s="23">
        <v>0.8</v>
      </c>
      <c r="O117" s="23">
        <v>54.4</v>
      </c>
      <c r="P117" s="23">
        <v>39.7</v>
      </c>
      <c r="Q117" s="23">
        <f t="shared" si="13"/>
        <v>40.150000000000006</v>
      </c>
      <c r="Y117" s="30"/>
      <c r="Z117" s="30"/>
      <c r="AA117" s="30"/>
      <c r="AB117" s="30"/>
      <c r="AD117">
        <v>10514</v>
      </c>
      <c r="AE117">
        <v>1149</v>
      </c>
      <c r="AF117">
        <v>535</v>
      </c>
      <c r="AG117">
        <v>156</v>
      </c>
      <c r="AH117">
        <v>47</v>
      </c>
      <c r="AI117">
        <v>97</v>
      </c>
      <c r="AJ117">
        <f t="shared" si="14"/>
        <v>222911.66077738514</v>
      </c>
      <c r="AK117">
        <f t="shared" si="14"/>
        <v>24360.42402826855</v>
      </c>
      <c r="AL117">
        <f t="shared" si="14"/>
        <v>11342.756183745583</v>
      </c>
      <c r="AM117">
        <f t="shared" si="14"/>
        <v>3307.4204946996465</v>
      </c>
      <c r="AN117">
        <f t="shared" si="14"/>
        <v>996.4664310954064</v>
      </c>
      <c r="AO117">
        <f t="shared" si="14"/>
        <v>2056.537102473498</v>
      </c>
      <c r="AP117" s="26">
        <v>0.006</v>
      </c>
      <c r="AS117" s="26">
        <v>0.151</v>
      </c>
      <c r="AW117" s="24">
        <v>5.042</v>
      </c>
    </row>
    <row r="118" spans="1:49" ht="12.75">
      <c r="A118" s="19">
        <v>37694</v>
      </c>
      <c r="B118" s="22">
        <v>73</v>
      </c>
      <c r="C118" s="21">
        <v>0.803009272</v>
      </c>
      <c r="D118" s="20">
        <v>0.803009272</v>
      </c>
      <c r="E118" s="24">
        <v>0</v>
      </c>
      <c r="F118">
        <v>39.53399415</v>
      </c>
      <c r="G118">
        <v>-78.34991662</v>
      </c>
      <c r="H118" s="26">
        <v>950.3</v>
      </c>
      <c r="I118" s="23">
        <f t="shared" si="9"/>
        <v>915.15</v>
      </c>
      <c r="J118">
        <f t="shared" si="10"/>
        <v>845.5936870264587</v>
      </c>
      <c r="K118" s="23">
        <f t="shared" si="11"/>
        <v>1089.0936870264586</v>
      </c>
      <c r="L118" s="23">
        <f t="shared" si="7"/>
        <v>1108.1126870264588</v>
      </c>
      <c r="M118" s="23">
        <f t="shared" si="12"/>
        <v>1098.6031870264587</v>
      </c>
      <c r="N118" s="23">
        <v>0.9</v>
      </c>
      <c r="O118" s="23">
        <v>54.9</v>
      </c>
      <c r="P118" s="23">
        <v>38.6</v>
      </c>
      <c r="Q118" s="23">
        <f t="shared" si="13"/>
        <v>39.150000000000006</v>
      </c>
      <c r="S118">
        <v>2.24E-05</v>
      </c>
      <c r="T118">
        <v>1.56E-05</v>
      </c>
      <c r="U118">
        <v>1.02E-05</v>
      </c>
      <c r="V118">
        <v>9.77E-07</v>
      </c>
      <c r="W118">
        <v>3.04E-07</v>
      </c>
      <c r="X118">
        <v>-1.83E-06</v>
      </c>
      <c r="Y118" s="30">
        <v>892.9</v>
      </c>
      <c r="Z118" s="30">
        <v>298</v>
      </c>
      <c r="AA118" s="30">
        <v>292</v>
      </c>
      <c r="AB118" s="30">
        <v>17.1</v>
      </c>
      <c r="AD118">
        <v>10856</v>
      </c>
      <c r="AE118">
        <v>1143</v>
      </c>
      <c r="AF118">
        <v>508</v>
      </c>
      <c r="AG118">
        <v>124</v>
      </c>
      <c r="AH118">
        <v>48</v>
      </c>
      <c r="AI118">
        <v>93</v>
      </c>
      <c r="AJ118">
        <f t="shared" si="14"/>
        <v>230162.5441696113</v>
      </c>
      <c r="AK118">
        <f t="shared" si="14"/>
        <v>24233.21554770318</v>
      </c>
      <c r="AL118">
        <f t="shared" si="14"/>
        <v>10770.318021201414</v>
      </c>
      <c r="AM118">
        <f t="shared" si="14"/>
        <v>2628.975265017668</v>
      </c>
      <c r="AN118">
        <f t="shared" si="14"/>
        <v>1017.6678445229682</v>
      </c>
      <c r="AO118">
        <f t="shared" si="14"/>
        <v>1971.731448763251</v>
      </c>
      <c r="AP118" s="26">
        <v>0.005</v>
      </c>
      <c r="AS118" s="26">
        <v>0.161</v>
      </c>
      <c r="AW118" s="24">
        <v>5.044</v>
      </c>
    </row>
    <row r="119" spans="1:49" ht="12.75">
      <c r="A119" s="19">
        <v>37694</v>
      </c>
      <c r="B119" s="22">
        <v>73</v>
      </c>
      <c r="C119" s="21">
        <v>0.803125024</v>
      </c>
      <c r="D119" s="20">
        <v>0.803125024</v>
      </c>
      <c r="E119" s="24">
        <v>0</v>
      </c>
      <c r="F119">
        <v>39.53265982</v>
      </c>
      <c r="G119">
        <v>-78.34124317</v>
      </c>
      <c r="H119" s="26">
        <v>950.5</v>
      </c>
      <c r="I119" s="23">
        <f t="shared" si="9"/>
        <v>915.35</v>
      </c>
      <c r="J119">
        <f t="shared" si="10"/>
        <v>843.7791114667662</v>
      </c>
      <c r="K119" s="23">
        <f t="shared" si="11"/>
        <v>1087.2791114667662</v>
      </c>
      <c r="L119" s="23">
        <f t="shared" si="7"/>
        <v>1106.2981114667662</v>
      </c>
      <c r="M119" s="23">
        <f t="shared" si="12"/>
        <v>1096.7886114667663</v>
      </c>
      <c r="N119" s="23">
        <v>0.9</v>
      </c>
      <c r="O119" s="23">
        <v>55.6</v>
      </c>
      <c r="P119" s="23">
        <v>39.7</v>
      </c>
      <c r="Q119" s="23">
        <f t="shared" si="13"/>
        <v>39.150000000000006</v>
      </c>
      <c r="Y119" s="30"/>
      <c r="Z119" s="30"/>
      <c r="AA119" s="30"/>
      <c r="AB119" s="30"/>
      <c r="AD119">
        <v>10430</v>
      </c>
      <c r="AE119">
        <v>1061</v>
      </c>
      <c r="AF119">
        <v>542</v>
      </c>
      <c r="AG119">
        <v>128</v>
      </c>
      <c r="AH119">
        <v>45</v>
      </c>
      <c r="AI119">
        <v>102</v>
      </c>
      <c r="AJ119">
        <f t="shared" si="14"/>
        <v>221130.74204946996</v>
      </c>
      <c r="AK119">
        <f t="shared" si="14"/>
        <v>22494.69964664311</v>
      </c>
      <c r="AL119">
        <f t="shared" si="14"/>
        <v>11491.166077738515</v>
      </c>
      <c r="AM119">
        <f t="shared" si="14"/>
        <v>2713.780918727915</v>
      </c>
      <c r="AN119">
        <f t="shared" si="14"/>
        <v>954.0636042402826</v>
      </c>
      <c r="AO119">
        <f t="shared" si="14"/>
        <v>2162.5441696113076</v>
      </c>
      <c r="AP119" s="26">
        <v>0.005</v>
      </c>
      <c r="AS119" s="26">
        <v>0.152</v>
      </c>
      <c r="AW119" s="24">
        <v>5.042</v>
      </c>
    </row>
    <row r="120" spans="1:49" ht="12.75">
      <c r="A120" s="19">
        <v>37694</v>
      </c>
      <c r="B120" s="22">
        <v>73</v>
      </c>
      <c r="C120" s="21">
        <v>0.803240716</v>
      </c>
      <c r="D120" s="20">
        <v>0.803240716</v>
      </c>
      <c r="E120" s="24">
        <v>0</v>
      </c>
      <c r="F120">
        <v>39.53137836</v>
      </c>
      <c r="G120">
        <v>-78.33245666</v>
      </c>
      <c r="H120" s="26">
        <v>950.4</v>
      </c>
      <c r="I120" s="23">
        <f t="shared" si="9"/>
        <v>915.25</v>
      </c>
      <c r="J120">
        <f t="shared" si="10"/>
        <v>844.6863496815874</v>
      </c>
      <c r="K120" s="23">
        <f t="shared" si="11"/>
        <v>1088.1863496815874</v>
      </c>
      <c r="L120" s="23">
        <f t="shared" si="7"/>
        <v>1107.2053496815874</v>
      </c>
      <c r="M120" s="23">
        <f t="shared" si="12"/>
        <v>1097.6958496815873</v>
      </c>
      <c r="N120" s="23">
        <v>0.9</v>
      </c>
      <c r="O120" s="23">
        <v>55.1</v>
      </c>
      <c r="P120" s="23">
        <v>39.3</v>
      </c>
      <c r="Q120" s="23">
        <f t="shared" si="13"/>
        <v>39.5</v>
      </c>
      <c r="Y120" s="30"/>
      <c r="Z120" s="30"/>
      <c r="AA120" s="30"/>
      <c r="AB120" s="30"/>
      <c r="AC120">
        <v>16303</v>
      </c>
      <c r="AD120">
        <v>9613</v>
      </c>
      <c r="AE120">
        <v>973</v>
      </c>
      <c r="AF120">
        <v>461</v>
      </c>
      <c r="AG120">
        <v>124</v>
      </c>
      <c r="AH120">
        <v>37</v>
      </c>
      <c r="AI120">
        <v>91</v>
      </c>
      <c r="AJ120">
        <f t="shared" si="14"/>
        <v>203809.18727915193</v>
      </c>
      <c r="AK120">
        <f t="shared" si="14"/>
        <v>20628.975265017667</v>
      </c>
      <c r="AL120">
        <f t="shared" si="14"/>
        <v>9773.851590106007</v>
      </c>
      <c r="AM120">
        <f t="shared" si="14"/>
        <v>2628.975265017668</v>
      </c>
      <c r="AN120">
        <f t="shared" si="14"/>
        <v>784.452296819788</v>
      </c>
      <c r="AO120">
        <f t="shared" si="14"/>
        <v>1929.3286219081272</v>
      </c>
      <c r="AP120" s="26">
        <v>0.004</v>
      </c>
      <c r="AS120" s="26">
        <v>0.152</v>
      </c>
      <c r="AW120" s="24">
        <v>5.044</v>
      </c>
    </row>
    <row r="121" spans="1:49" ht="12.75">
      <c r="A121" s="19">
        <v>37694</v>
      </c>
      <c r="B121" s="22">
        <v>73</v>
      </c>
      <c r="C121" s="21">
        <v>0.803356469</v>
      </c>
      <c r="D121" s="20">
        <v>0.803356469</v>
      </c>
      <c r="E121" s="24">
        <v>0</v>
      </c>
      <c r="F121">
        <v>39.5301516</v>
      </c>
      <c r="G121">
        <v>-78.3237311</v>
      </c>
      <c r="H121" s="26">
        <v>947.9</v>
      </c>
      <c r="I121" s="23">
        <f t="shared" si="9"/>
        <v>912.75</v>
      </c>
      <c r="J121">
        <f t="shared" si="10"/>
        <v>867.3995787547855</v>
      </c>
      <c r="K121" s="23">
        <f t="shared" si="11"/>
        <v>1110.8995787547856</v>
      </c>
      <c r="L121" s="23">
        <f t="shared" si="7"/>
        <v>1129.9185787547854</v>
      </c>
      <c r="M121" s="23">
        <f t="shared" si="12"/>
        <v>1120.4090787547855</v>
      </c>
      <c r="N121" s="23">
        <v>0.3</v>
      </c>
      <c r="O121" s="23">
        <v>55.1</v>
      </c>
      <c r="P121" s="23">
        <v>40.8</v>
      </c>
      <c r="Q121" s="23">
        <f t="shared" si="13"/>
        <v>40.05</v>
      </c>
      <c r="S121">
        <v>2.17E-05</v>
      </c>
      <c r="T121">
        <v>1.53E-05</v>
      </c>
      <c r="U121">
        <v>1E-05</v>
      </c>
      <c r="V121">
        <v>1.05E-06</v>
      </c>
      <c r="W121">
        <v>2.16E-07</v>
      </c>
      <c r="X121">
        <v>-1.89E-06</v>
      </c>
      <c r="Y121" s="30">
        <v>893.3</v>
      </c>
      <c r="Z121" s="30">
        <v>297.9</v>
      </c>
      <c r="AA121" s="30">
        <v>291.8</v>
      </c>
      <c r="AB121" s="30">
        <v>16.7</v>
      </c>
      <c r="AD121">
        <v>9385</v>
      </c>
      <c r="AE121">
        <v>970</v>
      </c>
      <c r="AF121">
        <v>457</v>
      </c>
      <c r="AG121">
        <v>125</v>
      </c>
      <c r="AH121">
        <v>38</v>
      </c>
      <c r="AI121">
        <v>88</v>
      </c>
      <c r="AJ121">
        <f t="shared" si="14"/>
        <v>198975.26501766784</v>
      </c>
      <c r="AK121">
        <f t="shared" si="14"/>
        <v>20565.37102473498</v>
      </c>
      <c r="AL121">
        <f t="shared" si="14"/>
        <v>9689.04593639576</v>
      </c>
      <c r="AM121">
        <f t="shared" si="14"/>
        <v>2650.1766784452298</v>
      </c>
      <c r="AN121">
        <f t="shared" si="14"/>
        <v>805.6537102473497</v>
      </c>
      <c r="AO121">
        <f t="shared" si="14"/>
        <v>1865.7243816254415</v>
      </c>
      <c r="AP121" s="26">
        <v>0.005</v>
      </c>
      <c r="AS121" s="26">
        <v>0.141</v>
      </c>
      <c r="AW121" s="24">
        <v>5.043</v>
      </c>
    </row>
    <row r="122" spans="1:49" ht="12.75">
      <c r="A122" s="19">
        <v>37694</v>
      </c>
      <c r="B122" s="22">
        <v>73</v>
      </c>
      <c r="C122" s="21">
        <v>0.803472221</v>
      </c>
      <c r="D122" s="20">
        <v>0.803472221</v>
      </c>
      <c r="E122" s="24">
        <v>0</v>
      </c>
      <c r="F122">
        <v>39.52887576</v>
      </c>
      <c r="G122">
        <v>-78.31488755</v>
      </c>
      <c r="H122" s="26">
        <v>948.6</v>
      </c>
      <c r="I122" s="23">
        <f t="shared" si="9"/>
        <v>913.45</v>
      </c>
      <c r="J122">
        <f t="shared" si="10"/>
        <v>861.0336098082479</v>
      </c>
      <c r="K122" s="23">
        <f t="shared" si="11"/>
        <v>1104.533609808248</v>
      </c>
      <c r="L122" s="23">
        <f t="shared" si="7"/>
        <v>1123.5526098082478</v>
      </c>
      <c r="M122" s="23">
        <f t="shared" si="12"/>
        <v>1114.043109808248</v>
      </c>
      <c r="N122" s="23">
        <v>0.2</v>
      </c>
      <c r="O122" s="23">
        <v>55.2</v>
      </c>
      <c r="P122" s="23">
        <v>38.6</v>
      </c>
      <c r="Q122" s="23">
        <f t="shared" si="13"/>
        <v>39.7</v>
      </c>
      <c r="Y122" s="30"/>
      <c r="Z122" s="30"/>
      <c r="AA122" s="30"/>
      <c r="AB122" s="30"/>
      <c r="AD122">
        <v>9567</v>
      </c>
      <c r="AE122">
        <v>934</v>
      </c>
      <c r="AF122">
        <v>488</v>
      </c>
      <c r="AG122">
        <v>127</v>
      </c>
      <c r="AH122">
        <v>45</v>
      </c>
      <c r="AI122">
        <v>110</v>
      </c>
      <c r="AJ122">
        <f t="shared" si="14"/>
        <v>202833.92226148408</v>
      </c>
      <c r="AK122">
        <f t="shared" si="14"/>
        <v>19802.120141342755</v>
      </c>
      <c r="AL122">
        <f t="shared" si="14"/>
        <v>10346.289752650177</v>
      </c>
      <c r="AM122">
        <f t="shared" si="14"/>
        <v>2692.5795053003535</v>
      </c>
      <c r="AN122">
        <f t="shared" si="14"/>
        <v>954.0636042402826</v>
      </c>
      <c r="AO122">
        <f t="shared" si="14"/>
        <v>2332.155477031802</v>
      </c>
      <c r="AP122" s="26">
        <v>0.005</v>
      </c>
      <c r="AS122" s="26">
        <v>0.152</v>
      </c>
      <c r="AW122" s="24">
        <v>5.044</v>
      </c>
    </row>
    <row r="123" spans="1:49" ht="12.75">
      <c r="A123" s="19">
        <v>37694</v>
      </c>
      <c r="B123" s="22">
        <v>73</v>
      </c>
      <c r="C123" s="21">
        <v>0.803587973</v>
      </c>
      <c r="D123" s="20">
        <v>0.803587973</v>
      </c>
      <c r="E123" s="24">
        <v>0</v>
      </c>
      <c r="F123">
        <v>39.5276437</v>
      </c>
      <c r="G123">
        <v>-78.30634359</v>
      </c>
      <c r="H123" s="26">
        <v>947.5</v>
      </c>
      <c r="I123" s="23">
        <f t="shared" si="9"/>
        <v>912.35</v>
      </c>
      <c r="J123">
        <f t="shared" si="10"/>
        <v>871.0394676397586</v>
      </c>
      <c r="K123" s="23">
        <f t="shared" si="11"/>
        <v>1114.5394676397586</v>
      </c>
      <c r="L123" s="23">
        <f t="shared" si="7"/>
        <v>1133.5584676397586</v>
      </c>
      <c r="M123" s="23">
        <f t="shared" si="12"/>
        <v>1124.0489676397588</v>
      </c>
      <c r="N123" s="23">
        <v>0</v>
      </c>
      <c r="O123" s="23">
        <v>55.5</v>
      </c>
      <c r="P123" s="23">
        <v>39.6</v>
      </c>
      <c r="Q123" s="23">
        <f t="shared" si="13"/>
        <v>39.1</v>
      </c>
      <c r="Y123" s="30"/>
      <c r="Z123" s="30"/>
      <c r="AA123" s="30"/>
      <c r="AB123" s="30"/>
      <c r="AD123">
        <v>9091</v>
      </c>
      <c r="AE123">
        <v>960</v>
      </c>
      <c r="AF123">
        <v>436</v>
      </c>
      <c r="AG123">
        <v>111</v>
      </c>
      <c r="AH123">
        <v>45</v>
      </c>
      <c r="AI123">
        <v>85</v>
      </c>
      <c r="AJ123">
        <f t="shared" si="14"/>
        <v>192742.04946996467</v>
      </c>
      <c r="AK123">
        <f t="shared" si="14"/>
        <v>20353.356890459363</v>
      </c>
      <c r="AL123">
        <f t="shared" si="14"/>
        <v>9243.81625441696</v>
      </c>
      <c r="AM123">
        <f t="shared" si="14"/>
        <v>2353.356890459364</v>
      </c>
      <c r="AN123">
        <f t="shared" si="14"/>
        <v>954.0636042402826</v>
      </c>
      <c r="AO123">
        <f t="shared" si="14"/>
        <v>1802.1201413427561</v>
      </c>
      <c r="AP123" s="26">
        <v>0.005</v>
      </c>
      <c r="AS123" s="26">
        <v>0.131</v>
      </c>
      <c r="AW123" s="24">
        <v>5.042</v>
      </c>
    </row>
    <row r="124" spans="1:49" ht="12.75">
      <c r="A124" s="19">
        <v>37694</v>
      </c>
      <c r="B124" s="22">
        <v>73</v>
      </c>
      <c r="C124" s="21">
        <v>0.803703725</v>
      </c>
      <c r="D124" s="20">
        <v>0.803703725</v>
      </c>
      <c r="E124" s="24">
        <v>0</v>
      </c>
      <c r="F124">
        <v>39.52639871</v>
      </c>
      <c r="G124">
        <v>-78.29767657</v>
      </c>
      <c r="H124" s="26">
        <v>947.9</v>
      </c>
      <c r="I124" s="23">
        <f t="shared" si="9"/>
        <v>912.75</v>
      </c>
      <c r="J124">
        <f t="shared" si="10"/>
        <v>867.3995787547855</v>
      </c>
      <c r="K124" s="23">
        <f t="shared" si="11"/>
        <v>1110.8995787547856</v>
      </c>
      <c r="L124" s="23">
        <f t="shared" si="7"/>
        <v>1129.9185787547854</v>
      </c>
      <c r="M124" s="23">
        <f t="shared" si="12"/>
        <v>1120.4090787547855</v>
      </c>
      <c r="N124" s="23">
        <v>0</v>
      </c>
      <c r="O124" s="23">
        <v>55.4</v>
      </c>
      <c r="P124" s="23">
        <v>38.8</v>
      </c>
      <c r="Q124" s="23">
        <f t="shared" si="13"/>
        <v>39.2</v>
      </c>
      <c r="S124">
        <v>2.27E-05</v>
      </c>
      <c r="T124">
        <v>1.54E-05</v>
      </c>
      <c r="U124">
        <v>9.65E-06</v>
      </c>
      <c r="V124">
        <v>9.92E-07</v>
      </c>
      <c r="W124">
        <v>2.01E-07</v>
      </c>
      <c r="X124">
        <v>-1.94E-06</v>
      </c>
      <c r="Y124" s="30">
        <v>891.6</v>
      </c>
      <c r="Z124" s="30">
        <v>297.8</v>
      </c>
      <c r="AA124" s="30">
        <v>291.6</v>
      </c>
      <c r="AB124" s="30">
        <v>16.5</v>
      </c>
      <c r="AD124">
        <v>9185</v>
      </c>
      <c r="AE124">
        <v>974</v>
      </c>
      <c r="AF124">
        <v>431</v>
      </c>
      <c r="AG124">
        <v>114</v>
      </c>
      <c r="AH124">
        <v>55</v>
      </c>
      <c r="AI124">
        <v>107</v>
      </c>
      <c r="AJ124">
        <f t="shared" si="14"/>
        <v>194734.98233215546</v>
      </c>
      <c r="AK124">
        <f t="shared" si="14"/>
        <v>20650.17667844523</v>
      </c>
      <c r="AL124">
        <f t="shared" si="14"/>
        <v>9137.809187279152</v>
      </c>
      <c r="AM124">
        <f t="shared" si="14"/>
        <v>2416.9611307420496</v>
      </c>
      <c r="AN124">
        <f t="shared" si="14"/>
        <v>1166.077738515901</v>
      </c>
      <c r="AO124">
        <f t="shared" si="14"/>
        <v>2268.5512367491165</v>
      </c>
      <c r="AP124" s="26">
        <v>0.006</v>
      </c>
      <c r="AS124" s="26">
        <v>0.141</v>
      </c>
      <c r="AW124" s="24">
        <v>5.043</v>
      </c>
    </row>
    <row r="125" spans="1:49" ht="12.75">
      <c r="A125" s="19">
        <v>37694</v>
      </c>
      <c r="B125" s="22">
        <v>73</v>
      </c>
      <c r="C125" s="21">
        <v>0.803819418</v>
      </c>
      <c r="D125" s="20">
        <v>0.803819418</v>
      </c>
      <c r="E125" s="24">
        <v>0</v>
      </c>
      <c r="F125">
        <v>39.52510103</v>
      </c>
      <c r="G125">
        <v>-78.28923786</v>
      </c>
      <c r="H125" s="26">
        <v>948.1</v>
      </c>
      <c r="I125" s="23">
        <f t="shared" si="9"/>
        <v>912.95</v>
      </c>
      <c r="J125">
        <f t="shared" si="10"/>
        <v>865.5802324426372</v>
      </c>
      <c r="K125" s="23">
        <f t="shared" si="11"/>
        <v>1109.0802324426372</v>
      </c>
      <c r="L125" s="23">
        <f t="shared" si="7"/>
        <v>1128.0992324426372</v>
      </c>
      <c r="M125" s="23">
        <f t="shared" si="12"/>
        <v>1118.5897324426373</v>
      </c>
      <c r="N125" s="23">
        <v>0</v>
      </c>
      <c r="O125" s="23">
        <v>55.2</v>
      </c>
      <c r="P125" s="23">
        <v>39.7</v>
      </c>
      <c r="Q125" s="23">
        <f t="shared" si="13"/>
        <v>39.25</v>
      </c>
      <c r="S125">
        <v>2.27E-05</v>
      </c>
      <c r="T125">
        <v>1.54E-05</v>
      </c>
      <c r="U125">
        <v>9.65E-06</v>
      </c>
      <c r="V125">
        <v>9.92E-07</v>
      </c>
      <c r="W125">
        <v>2.01E-07</v>
      </c>
      <c r="X125">
        <v>-1.94E-06</v>
      </c>
      <c r="Y125" s="30">
        <v>891.6</v>
      </c>
      <c r="Z125" s="30">
        <v>297.8</v>
      </c>
      <c r="AA125" s="30">
        <v>291.6</v>
      </c>
      <c r="AB125" s="30">
        <v>16.5</v>
      </c>
      <c r="AD125">
        <v>9479</v>
      </c>
      <c r="AE125">
        <v>884</v>
      </c>
      <c r="AF125">
        <v>482</v>
      </c>
      <c r="AG125">
        <v>118</v>
      </c>
      <c r="AH125">
        <v>47</v>
      </c>
      <c r="AI125">
        <v>87</v>
      </c>
      <c r="AJ125">
        <f t="shared" si="14"/>
        <v>200968.19787985866</v>
      </c>
      <c r="AK125">
        <f t="shared" si="14"/>
        <v>18742.049469964662</v>
      </c>
      <c r="AL125">
        <f t="shared" si="14"/>
        <v>10219.081272084806</v>
      </c>
      <c r="AM125">
        <f t="shared" si="14"/>
        <v>2501.7667844522966</v>
      </c>
      <c r="AN125">
        <f t="shared" si="14"/>
        <v>996.4664310954064</v>
      </c>
      <c r="AO125">
        <f t="shared" si="14"/>
        <v>1844.52296819788</v>
      </c>
      <c r="AP125" s="26">
        <v>0.006</v>
      </c>
      <c r="AS125" s="26">
        <v>0.142</v>
      </c>
      <c r="AW125" s="24">
        <v>5.042</v>
      </c>
    </row>
    <row r="126" spans="1:49" ht="12.75">
      <c r="A126" s="19">
        <v>37694</v>
      </c>
      <c r="B126" s="22">
        <v>73</v>
      </c>
      <c r="C126" s="21">
        <v>0.80393517</v>
      </c>
      <c r="D126" s="20">
        <v>0.80393517</v>
      </c>
      <c r="E126" s="24">
        <v>0</v>
      </c>
      <c r="F126">
        <v>39.52374587</v>
      </c>
      <c r="G126">
        <v>-78.28066196</v>
      </c>
      <c r="H126" s="26">
        <v>948.9</v>
      </c>
      <c r="I126" s="23">
        <f t="shared" si="9"/>
        <v>913.75</v>
      </c>
      <c r="J126">
        <f t="shared" si="10"/>
        <v>858.3068306554629</v>
      </c>
      <c r="K126" s="23">
        <f t="shared" si="11"/>
        <v>1101.8068306554628</v>
      </c>
      <c r="L126" s="23">
        <f t="shared" si="7"/>
        <v>1120.825830655463</v>
      </c>
      <c r="M126" s="23">
        <f t="shared" si="12"/>
        <v>1111.316330655463</v>
      </c>
      <c r="N126" s="23">
        <v>0.2</v>
      </c>
      <c r="O126" s="23">
        <v>54.9</v>
      </c>
      <c r="P126" s="23">
        <v>39.7</v>
      </c>
      <c r="Q126" s="23">
        <f t="shared" si="13"/>
        <v>39.7</v>
      </c>
      <c r="S126"/>
      <c r="T126"/>
      <c r="Y126" s="30"/>
      <c r="Z126" s="30"/>
      <c r="AA126" s="30"/>
      <c r="AB126" s="30"/>
      <c r="AC126">
        <v>17147</v>
      </c>
      <c r="AD126">
        <v>9059</v>
      </c>
      <c r="AE126">
        <v>881</v>
      </c>
      <c r="AF126">
        <v>462</v>
      </c>
      <c r="AG126">
        <v>140</v>
      </c>
      <c r="AH126">
        <v>44</v>
      </c>
      <c r="AI126">
        <v>65</v>
      </c>
      <c r="AJ126">
        <f t="shared" si="14"/>
        <v>192063.60424028267</v>
      </c>
      <c r="AK126">
        <f t="shared" si="14"/>
        <v>18678.44522968198</v>
      </c>
      <c r="AL126">
        <f t="shared" si="14"/>
        <v>9795.053003533569</v>
      </c>
      <c r="AM126">
        <f t="shared" si="14"/>
        <v>2968.197879858657</v>
      </c>
      <c r="AN126">
        <f t="shared" si="14"/>
        <v>932.8621908127208</v>
      </c>
      <c r="AO126">
        <f t="shared" si="14"/>
        <v>1378.0918727915193</v>
      </c>
      <c r="AP126" s="26">
        <v>0.005</v>
      </c>
      <c r="AS126" s="26">
        <v>0.121</v>
      </c>
      <c r="AW126" s="24">
        <v>5.043</v>
      </c>
    </row>
    <row r="127" spans="1:49" ht="12.75">
      <c r="A127" s="19">
        <v>37694</v>
      </c>
      <c r="B127" s="22">
        <v>73</v>
      </c>
      <c r="C127" s="21">
        <v>0.804050922</v>
      </c>
      <c r="D127" s="20">
        <v>0.804050922</v>
      </c>
      <c r="E127" s="24">
        <v>0</v>
      </c>
      <c r="F127">
        <v>39.52233825</v>
      </c>
      <c r="G127">
        <v>-78.27197401</v>
      </c>
      <c r="H127" s="26">
        <v>948.5</v>
      </c>
      <c r="I127" s="23">
        <f t="shared" si="9"/>
        <v>913.35</v>
      </c>
      <c r="J127">
        <f t="shared" si="10"/>
        <v>861.9427352056962</v>
      </c>
      <c r="K127" s="23">
        <f t="shared" si="11"/>
        <v>1105.4427352056962</v>
      </c>
      <c r="L127" s="23">
        <f t="shared" si="7"/>
        <v>1124.4617352056962</v>
      </c>
      <c r="M127" s="23">
        <f t="shared" si="12"/>
        <v>1114.952235205696</v>
      </c>
      <c r="N127" s="23">
        <v>0</v>
      </c>
      <c r="O127" s="23">
        <v>54</v>
      </c>
      <c r="P127" s="23">
        <v>40.1</v>
      </c>
      <c r="Q127" s="23">
        <f t="shared" si="13"/>
        <v>39.900000000000006</v>
      </c>
      <c r="S127"/>
      <c r="T127"/>
      <c r="Y127" s="30"/>
      <c r="Z127" s="30"/>
      <c r="AA127" s="30"/>
      <c r="AB127" s="30"/>
      <c r="AD127">
        <v>8872</v>
      </c>
      <c r="AE127">
        <v>876</v>
      </c>
      <c r="AF127">
        <v>426</v>
      </c>
      <c r="AG127">
        <v>135</v>
      </c>
      <c r="AH127">
        <v>35</v>
      </c>
      <c r="AI127">
        <v>87</v>
      </c>
      <c r="AJ127">
        <f t="shared" si="14"/>
        <v>188098.93992932863</v>
      </c>
      <c r="AK127">
        <f t="shared" si="14"/>
        <v>18572.438162544167</v>
      </c>
      <c r="AL127">
        <f t="shared" si="14"/>
        <v>9031.802120141343</v>
      </c>
      <c r="AM127">
        <f t="shared" si="14"/>
        <v>2862.190812720848</v>
      </c>
      <c r="AN127">
        <f t="shared" si="14"/>
        <v>742.0494699646642</v>
      </c>
      <c r="AO127">
        <f t="shared" si="14"/>
        <v>1844.52296819788</v>
      </c>
      <c r="AP127" s="26">
        <v>0.004</v>
      </c>
      <c r="AS127" s="26">
        <v>0.121</v>
      </c>
      <c r="AW127" s="24">
        <v>5.042</v>
      </c>
    </row>
    <row r="128" spans="1:49" ht="12.75">
      <c r="A128" s="19">
        <v>37694</v>
      </c>
      <c r="B128" s="22">
        <v>73</v>
      </c>
      <c r="C128" s="21">
        <v>0.804166675</v>
      </c>
      <c r="D128" s="20">
        <v>0.804166675</v>
      </c>
      <c r="E128" s="24">
        <v>0</v>
      </c>
      <c r="F128">
        <v>39.52090911</v>
      </c>
      <c r="G128">
        <v>-78.26321148</v>
      </c>
      <c r="H128" s="26">
        <v>948.9</v>
      </c>
      <c r="I128" s="23">
        <f t="shared" si="9"/>
        <v>913.75</v>
      </c>
      <c r="J128">
        <f t="shared" si="10"/>
        <v>858.3068306554629</v>
      </c>
      <c r="K128" s="23">
        <f t="shared" si="11"/>
        <v>1101.8068306554628</v>
      </c>
      <c r="L128" s="23">
        <f t="shared" si="7"/>
        <v>1120.825830655463</v>
      </c>
      <c r="M128" s="23">
        <f t="shared" si="12"/>
        <v>1111.316330655463</v>
      </c>
      <c r="N128" s="23">
        <v>0.1</v>
      </c>
      <c r="O128" s="23">
        <v>53.5</v>
      </c>
      <c r="P128" s="23">
        <v>40.8</v>
      </c>
      <c r="Q128" s="23">
        <f t="shared" si="13"/>
        <v>40.45</v>
      </c>
      <c r="S128">
        <v>2.36E-05</v>
      </c>
      <c r="T128">
        <v>1.6E-05</v>
      </c>
      <c r="U128">
        <v>1.05E-05</v>
      </c>
      <c r="V128">
        <v>9.74E-07</v>
      </c>
      <c r="W128">
        <v>2.87E-07</v>
      </c>
      <c r="X128">
        <v>-1.84E-06</v>
      </c>
      <c r="Y128" s="30">
        <v>892.1</v>
      </c>
      <c r="Z128" s="30">
        <v>297.7</v>
      </c>
      <c r="AA128" s="30">
        <v>291.5</v>
      </c>
      <c r="AB128" s="30">
        <v>16.3</v>
      </c>
      <c r="AD128">
        <v>8970</v>
      </c>
      <c r="AE128">
        <v>890</v>
      </c>
      <c r="AF128">
        <v>446</v>
      </c>
      <c r="AG128">
        <v>146</v>
      </c>
      <c r="AH128">
        <v>48</v>
      </c>
      <c r="AI128">
        <v>85</v>
      </c>
      <c r="AJ128">
        <f t="shared" si="14"/>
        <v>190176.67844522969</v>
      </c>
      <c r="AK128">
        <f t="shared" si="14"/>
        <v>18869.257950530035</v>
      </c>
      <c r="AL128">
        <f t="shared" si="14"/>
        <v>9455.830388692579</v>
      </c>
      <c r="AM128">
        <f t="shared" si="14"/>
        <v>3095.406360424028</v>
      </c>
      <c r="AN128">
        <f t="shared" si="14"/>
        <v>1017.6678445229682</v>
      </c>
      <c r="AO128">
        <f t="shared" si="14"/>
        <v>1802.1201413427561</v>
      </c>
      <c r="AP128" s="26">
        <v>0.005</v>
      </c>
      <c r="AS128" s="26">
        <v>0.111</v>
      </c>
      <c r="AW128" s="24">
        <v>5.041</v>
      </c>
    </row>
    <row r="129" spans="1:49" ht="12.75">
      <c r="A129" s="19">
        <v>37694</v>
      </c>
      <c r="B129" s="22">
        <v>73</v>
      </c>
      <c r="C129" s="21">
        <v>0.804282427</v>
      </c>
      <c r="D129" s="20">
        <v>0.804282427</v>
      </c>
      <c r="E129" s="24">
        <v>0</v>
      </c>
      <c r="F129">
        <v>39.51952537</v>
      </c>
      <c r="G129">
        <v>-78.25448163</v>
      </c>
      <c r="H129" s="26">
        <v>949.4</v>
      </c>
      <c r="I129" s="23">
        <f t="shared" si="9"/>
        <v>914.25</v>
      </c>
      <c r="J129">
        <f t="shared" si="10"/>
        <v>853.7641875596828</v>
      </c>
      <c r="K129" s="23">
        <f t="shared" si="11"/>
        <v>1097.2641875596828</v>
      </c>
      <c r="L129" s="23">
        <f t="shared" si="7"/>
        <v>1116.2831875596828</v>
      </c>
      <c r="M129" s="23">
        <f t="shared" si="12"/>
        <v>1106.773687559683</v>
      </c>
      <c r="N129" s="23">
        <v>0.2</v>
      </c>
      <c r="O129" s="23">
        <v>52.9</v>
      </c>
      <c r="P129" s="23">
        <v>41.1</v>
      </c>
      <c r="Q129" s="23">
        <f t="shared" si="13"/>
        <v>40.95</v>
      </c>
      <c r="S129"/>
      <c r="T129"/>
      <c r="Y129" s="30"/>
      <c r="Z129" s="30"/>
      <c r="AA129" s="30"/>
      <c r="AB129" s="30"/>
      <c r="AD129">
        <v>9040</v>
      </c>
      <c r="AE129">
        <v>853</v>
      </c>
      <c r="AF129">
        <v>447</v>
      </c>
      <c r="AG129">
        <v>106</v>
      </c>
      <c r="AH129">
        <v>41</v>
      </c>
      <c r="AI129">
        <v>95</v>
      </c>
      <c r="AJ129">
        <f t="shared" si="14"/>
        <v>191660.77738515902</v>
      </c>
      <c r="AK129">
        <f t="shared" si="14"/>
        <v>18084.805653710246</v>
      </c>
      <c r="AL129">
        <f t="shared" si="14"/>
        <v>9477.031802120142</v>
      </c>
      <c r="AM129">
        <f t="shared" si="14"/>
        <v>2247.3498233215546</v>
      </c>
      <c r="AN129">
        <f t="shared" si="14"/>
        <v>869.2579505300353</v>
      </c>
      <c r="AO129">
        <f t="shared" si="14"/>
        <v>2014.1342756183744</v>
      </c>
      <c r="AP129" s="26">
        <v>0.006</v>
      </c>
      <c r="AS129" s="26">
        <v>0.122</v>
      </c>
      <c r="AW129" s="24">
        <v>5.041</v>
      </c>
    </row>
    <row r="130" spans="1:49" ht="12.75">
      <c r="A130" s="19">
        <v>37694</v>
      </c>
      <c r="B130" s="22">
        <v>73</v>
      </c>
      <c r="C130" s="21">
        <v>0.804398119</v>
      </c>
      <c r="D130" s="20">
        <v>0.804398119</v>
      </c>
      <c r="E130" s="24">
        <v>0</v>
      </c>
      <c r="F130">
        <v>39.51818447</v>
      </c>
      <c r="G130">
        <v>-78.24565747</v>
      </c>
      <c r="H130" s="26">
        <v>948.5</v>
      </c>
      <c r="I130" s="23">
        <f t="shared" si="9"/>
        <v>913.35</v>
      </c>
      <c r="J130">
        <f t="shared" si="10"/>
        <v>861.9427352056962</v>
      </c>
      <c r="K130" s="23">
        <f t="shared" si="11"/>
        <v>1105.4427352056962</v>
      </c>
      <c r="L130" s="23">
        <f t="shared" si="7"/>
        <v>1124.4617352056962</v>
      </c>
      <c r="M130" s="23">
        <f t="shared" si="12"/>
        <v>1114.952235205696</v>
      </c>
      <c r="N130" s="23">
        <v>0.6</v>
      </c>
      <c r="O130" s="23">
        <v>50.7</v>
      </c>
      <c r="P130" s="23">
        <v>40.6</v>
      </c>
      <c r="Q130" s="23">
        <f t="shared" si="13"/>
        <v>40.85</v>
      </c>
      <c r="S130"/>
      <c r="T130"/>
      <c r="Y130" s="30"/>
      <c r="Z130" s="30"/>
      <c r="AA130" s="30"/>
      <c r="AB130" s="30"/>
      <c r="AD130">
        <v>9499</v>
      </c>
      <c r="AE130">
        <v>920</v>
      </c>
      <c r="AF130">
        <v>420</v>
      </c>
      <c r="AG130">
        <v>120</v>
      </c>
      <c r="AH130">
        <v>41</v>
      </c>
      <c r="AI130">
        <v>83</v>
      </c>
      <c r="AJ130">
        <f t="shared" si="14"/>
        <v>201392.22614840989</v>
      </c>
      <c r="AK130">
        <f t="shared" si="14"/>
        <v>19505.30035335689</v>
      </c>
      <c r="AL130">
        <f t="shared" si="14"/>
        <v>8904.59363957597</v>
      </c>
      <c r="AM130">
        <f t="shared" si="14"/>
        <v>2544.1696113074204</v>
      </c>
      <c r="AN130">
        <f t="shared" si="14"/>
        <v>869.2579505300353</v>
      </c>
      <c r="AO130">
        <f t="shared" si="14"/>
        <v>1759.7173144876324</v>
      </c>
      <c r="AP130" s="26">
        <v>0.006</v>
      </c>
      <c r="AS130" s="26">
        <v>0.111</v>
      </c>
      <c r="AW130" s="24">
        <v>5.041</v>
      </c>
    </row>
    <row r="131" spans="1:49" ht="12.75">
      <c r="A131" s="19">
        <v>37694</v>
      </c>
      <c r="B131" s="22">
        <v>73</v>
      </c>
      <c r="C131" s="21">
        <v>0.804513872</v>
      </c>
      <c r="D131" s="20">
        <v>0.804513872</v>
      </c>
      <c r="E131" s="24">
        <v>0</v>
      </c>
      <c r="F131">
        <v>39.5168261</v>
      </c>
      <c r="G131">
        <v>-78.23677918</v>
      </c>
      <c r="H131" s="26">
        <v>948.1</v>
      </c>
      <c r="I131" s="23">
        <f t="shared" si="9"/>
        <v>912.95</v>
      </c>
      <c r="J131">
        <f t="shared" si="10"/>
        <v>865.5802324426372</v>
      </c>
      <c r="K131" s="23">
        <f t="shared" si="11"/>
        <v>1109.0802324426372</v>
      </c>
      <c r="L131" s="23">
        <f t="shared" si="7"/>
        <v>1128.0992324426372</v>
      </c>
      <c r="M131" s="23">
        <f t="shared" si="12"/>
        <v>1118.5897324426373</v>
      </c>
      <c r="N131" s="23">
        <v>0.2</v>
      </c>
      <c r="O131" s="23">
        <v>50.2</v>
      </c>
      <c r="P131" s="23">
        <v>40.6</v>
      </c>
      <c r="Q131" s="23">
        <f t="shared" si="13"/>
        <v>40.6</v>
      </c>
      <c r="S131">
        <v>2.34E-05</v>
      </c>
      <c r="T131">
        <v>1.62E-05</v>
      </c>
      <c r="U131">
        <v>1.03E-05</v>
      </c>
      <c r="V131">
        <v>1.01E-06</v>
      </c>
      <c r="W131">
        <v>2.05E-07</v>
      </c>
      <c r="X131">
        <v>-1.88E-06</v>
      </c>
      <c r="Y131" s="30">
        <v>892.7</v>
      </c>
      <c r="Z131" s="30">
        <v>297.7</v>
      </c>
      <c r="AA131" s="30">
        <v>291.3</v>
      </c>
      <c r="AB131" s="30">
        <v>16.2</v>
      </c>
      <c r="AD131">
        <v>9905</v>
      </c>
      <c r="AE131">
        <v>963</v>
      </c>
      <c r="AF131">
        <v>480</v>
      </c>
      <c r="AG131">
        <v>137</v>
      </c>
      <c r="AH131">
        <v>51</v>
      </c>
      <c r="AI131">
        <v>95</v>
      </c>
      <c r="AJ131">
        <f t="shared" si="14"/>
        <v>210000</v>
      </c>
      <c r="AK131">
        <f t="shared" si="14"/>
        <v>20416.96113074205</v>
      </c>
      <c r="AL131">
        <f t="shared" si="14"/>
        <v>10176.678445229682</v>
      </c>
      <c r="AM131">
        <f t="shared" si="14"/>
        <v>2904.593639575972</v>
      </c>
      <c r="AN131">
        <f t="shared" si="14"/>
        <v>1081.2720848056538</v>
      </c>
      <c r="AO131">
        <f t="shared" si="14"/>
        <v>2014.1342756183744</v>
      </c>
      <c r="AP131" s="26">
        <v>0.005</v>
      </c>
      <c r="AS131" s="26">
        <v>0.102</v>
      </c>
      <c r="AW131" s="24">
        <v>5.041</v>
      </c>
    </row>
    <row r="132" spans="1:49" ht="12.75">
      <c r="A132" s="19">
        <v>37694</v>
      </c>
      <c r="B132" s="22">
        <v>73</v>
      </c>
      <c r="C132" s="21">
        <v>0.804629624</v>
      </c>
      <c r="D132" s="20">
        <v>0.804629624</v>
      </c>
      <c r="E132" s="24">
        <v>0</v>
      </c>
      <c r="F132">
        <v>39.51550923</v>
      </c>
      <c r="G132">
        <v>-78.22791103</v>
      </c>
      <c r="H132" s="26">
        <v>948.1</v>
      </c>
      <c r="I132" s="23">
        <f t="shared" si="9"/>
        <v>912.95</v>
      </c>
      <c r="J132">
        <f t="shared" si="10"/>
        <v>865.5802324426372</v>
      </c>
      <c r="K132" s="23">
        <f t="shared" si="11"/>
        <v>1109.0802324426372</v>
      </c>
      <c r="L132" s="23">
        <f t="shared" si="7"/>
        <v>1128.0992324426372</v>
      </c>
      <c r="M132" s="23">
        <f t="shared" si="12"/>
        <v>1118.5897324426373</v>
      </c>
      <c r="N132" s="23">
        <v>-0.1</v>
      </c>
      <c r="O132" s="23">
        <v>51.1</v>
      </c>
      <c r="P132" s="23">
        <v>40.3</v>
      </c>
      <c r="Q132" s="23">
        <f t="shared" si="13"/>
        <v>40.45</v>
      </c>
      <c r="S132"/>
      <c r="T132"/>
      <c r="Y132" s="30"/>
      <c r="Z132" s="30"/>
      <c r="AA132" s="30"/>
      <c r="AB132" s="30"/>
      <c r="AC132">
        <v>15516</v>
      </c>
      <c r="AD132">
        <v>9410</v>
      </c>
      <c r="AE132">
        <v>833</v>
      </c>
      <c r="AF132">
        <v>448</v>
      </c>
      <c r="AG132">
        <v>121</v>
      </c>
      <c r="AH132">
        <v>49</v>
      </c>
      <c r="AI132">
        <v>89</v>
      </c>
      <c r="AJ132">
        <f t="shared" si="14"/>
        <v>199505.3003533569</v>
      </c>
      <c r="AK132">
        <f t="shared" si="14"/>
        <v>17660.77738515901</v>
      </c>
      <c r="AL132">
        <f t="shared" si="14"/>
        <v>9498.233215547703</v>
      </c>
      <c r="AM132">
        <f t="shared" si="14"/>
        <v>2565.3710247349823</v>
      </c>
      <c r="AN132">
        <f t="shared" si="14"/>
        <v>1038.86925795053</v>
      </c>
      <c r="AO132">
        <f t="shared" si="14"/>
        <v>1886.9257950530034</v>
      </c>
      <c r="AP132" s="26">
        <v>0.005</v>
      </c>
      <c r="AS132" s="26">
        <v>0.112</v>
      </c>
      <c r="AW132" s="24">
        <v>5.041</v>
      </c>
    </row>
    <row r="133" spans="1:49" ht="12.75">
      <c r="A133" s="19">
        <v>37694</v>
      </c>
      <c r="B133" s="22">
        <v>73</v>
      </c>
      <c r="C133" s="21">
        <v>0.804745376</v>
      </c>
      <c r="D133" s="20">
        <v>0.804745376</v>
      </c>
      <c r="E133" s="24">
        <v>0</v>
      </c>
      <c r="F133">
        <v>39.51421526</v>
      </c>
      <c r="G133">
        <v>-78.2193894</v>
      </c>
      <c r="H133" s="26">
        <v>947.6</v>
      </c>
      <c r="I133" s="23">
        <f t="shared" si="9"/>
        <v>912.45</v>
      </c>
      <c r="J133">
        <f t="shared" si="10"/>
        <v>870.1293458313063</v>
      </c>
      <c r="K133" s="23">
        <f t="shared" si="11"/>
        <v>1113.6293458313062</v>
      </c>
      <c r="L133" s="23">
        <f t="shared" si="7"/>
        <v>1132.6483458313064</v>
      </c>
      <c r="M133" s="23">
        <f t="shared" si="12"/>
        <v>1123.1388458313063</v>
      </c>
      <c r="N133" s="23">
        <v>-0.1</v>
      </c>
      <c r="O133" s="23">
        <v>51.6</v>
      </c>
      <c r="P133" s="23">
        <v>42.1</v>
      </c>
      <c r="Q133" s="23">
        <f t="shared" si="13"/>
        <v>41.2</v>
      </c>
      <c r="S133"/>
      <c r="T133"/>
      <c r="Y133" s="30"/>
      <c r="Z133" s="30"/>
      <c r="AA133" s="30"/>
      <c r="AB133" s="30"/>
      <c r="AD133">
        <v>9279</v>
      </c>
      <c r="AE133">
        <v>878</v>
      </c>
      <c r="AF133">
        <v>414</v>
      </c>
      <c r="AG133">
        <v>108</v>
      </c>
      <c r="AH133">
        <v>35</v>
      </c>
      <c r="AI133">
        <v>98</v>
      </c>
      <c r="AJ133">
        <f t="shared" si="14"/>
        <v>196727.91519434628</v>
      </c>
      <c r="AK133">
        <f t="shared" si="14"/>
        <v>18614.840989399294</v>
      </c>
      <c r="AL133">
        <f t="shared" si="14"/>
        <v>8777.3851590106</v>
      </c>
      <c r="AM133">
        <f t="shared" si="14"/>
        <v>2289.7526501766783</v>
      </c>
      <c r="AN133">
        <f t="shared" si="14"/>
        <v>742.0494699646642</v>
      </c>
      <c r="AO133">
        <f t="shared" si="14"/>
        <v>2077.73851590106</v>
      </c>
      <c r="AP133" s="26">
        <v>0.005</v>
      </c>
      <c r="AS133" s="26">
        <v>0.101</v>
      </c>
      <c r="AW133" s="24">
        <v>5.042</v>
      </c>
    </row>
    <row r="134" spans="1:49" ht="12.75">
      <c r="A134" s="19">
        <v>37694</v>
      </c>
      <c r="B134" s="22">
        <v>73</v>
      </c>
      <c r="C134" s="21">
        <v>0.804861128</v>
      </c>
      <c r="D134" s="20">
        <v>0.804861128</v>
      </c>
      <c r="E134" s="24">
        <v>0</v>
      </c>
      <c r="F134">
        <v>39.51294776</v>
      </c>
      <c r="G134">
        <v>-78.21080929</v>
      </c>
      <c r="H134" s="26">
        <v>948.6</v>
      </c>
      <c r="I134" s="23">
        <f t="shared" si="9"/>
        <v>913.45</v>
      </c>
      <c r="J134">
        <f t="shared" si="10"/>
        <v>861.0336098082479</v>
      </c>
      <c r="K134" s="23">
        <f t="shared" si="11"/>
        <v>1104.533609808248</v>
      </c>
      <c r="L134" s="23">
        <f t="shared" si="7"/>
        <v>1123.5526098082478</v>
      </c>
      <c r="M134" s="23">
        <f t="shared" si="12"/>
        <v>1114.043109808248</v>
      </c>
      <c r="N134" s="23">
        <v>-0.2</v>
      </c>
      <c r="O134" s="23">
        <v>51.5</v>
      </c>
      <c r="P134" s="23">
        <v>32.2</v>
      </c>
      <c r="Q134" s="23">
        <f t="shared" si="13"/>
        <v>37.150000000000006</v>
      </c>
      <c r="S134">
        <v>2.27E-05</v>
      </c>
      <c r="T134">
        <v>1.63E-05</v>
      </c>
      <c r="U134">
        <v>1.07E-05</v>
      </c>
      <c r="V134">
        <v>1.04E-06</v>
      </c>
      <c r="W134">
        <v>2.72E-07</v>
      </c>
      <c r="X134">
        <v>-1.8E-06</v>
      </c>
      <c r="Y134" s="30">
        <v>891.8</v>
      </c>
      <c r="Z134" s="30">
        <v>297.6</v>
      </c>
      <c r="AA134" s="30">
        <v>291.2</v>
      </c>
      <c r="AB134" s="30">
        <v>16</v>
      </c>
      <c r="AD134">
        <v>8533</v>
      </c>
      <c r="AE134">
        <v>814</v>
      </c>
      <c r="AF134">
        <v>377</v>
      </c>
      <c r="AG134">
        <v>122</v>
      </c>
      <c r="AH134">
        <v>44</v>
      </c>
      <c r="AI134">
        <v>86</v>
      </c>
      <c r="AJ134">
        <f t="shared" si="14"/>
        <v>180911.66077738514</v>
      </c>
      <c r="AK134">
        <f t="shared" si="14"/>
        <v>17257.950530035334</v>
      </c>
      <c r="AL134">
        <f t="shared" si="14"/>
        <v>7992.932862190813</v>
      </c>
      <c r="AM134">
        <f t="shared" si="14"/>
        <v>2586.572438162544</v>
      </c>
      <c r="AN134">
        <f t="shared" si="14"/>
        <v>932.8621908127208</v>
      </c>
      <c r="AO134">
        <f t="shared" si="14"/>
        <v>1823.321554770318</v>
      </c>
      <c r="AP134" s="26">
        <v>0.004</v>
      </c>
      <c r="AS134" s="26">
        <v>0.101</v>
      </c>
      <c r="AW134" s="24">
        <v>0.005</v>
      </c>
    </row>
    <row r="135" spans="1:49" ht="12.75">
      <c r="A135" s="19">
        <v>37694</v>
      </c>
      <c r="B135" s="22">
        <v>73</v>
      </c>
      <c r="C135" s="21">
        <v>0.804976881</v>
      </c>
      <c r="D135" s="20">
        <v>0.804976881</v>
      </c>
      <c r="E135" s="24">
        <v>0</v>
      </c>
      <c r="F135">
        <v>39.51164726</v>
      </c>
      <c r="G135">
        <v>-78.20219733</v>
      </c>
      <c r="H135" s="26">
        <v>949.4</v>
      </c>
      <c r="I135" s="23">
        <f t="shared" si="9"/>
        <v>914.25</v>
      </c>
      <c r="J135">
        <f t="shared" si="10"/>
        <v>853.7641875596828</v>
      </c>
      <c r="K135" s="23">
        <f t="shared" si="11"/>
        <v>1097.2641875596828</v>
      </c>
      <c r="L135" s="23">
        <f t="shared" si="7"/>
        <v>1116.2831875596828</v>
      </c>
      <c r="M135" s="23">
        <f t="shared" si="12"/>
        <v>1106.773687559683</v>
      </c>
      <c r="N135" s="23">
        <v>0.7</v>
      </c>
      <c r="O135" s="23">
        <v>50.7</v>
      </c>
      <c r="P135" s="23">
        <v>39.1</v>
      </c>
      <c r="Q135" s="23">
        <f t="shared" si="13"/>
        <v>35.650000000000006</v>
      </c>
      <c r="S135"/>
      <c r="T135"/>
      <c r="Y135" s="30"/>
      <c r="Z135" s="30"/>
      <c r="AA135" s="30"/>
      <c r="AB135" s="30"/>
      <c r="AD135">
        <v>8530</v>
      </c>
      <c r="AE135">
        <v>798</v>
      </c>
      <c r="AF135">
        <v>409</v>
      </c>
      <c r="AG135">
        <v>88</v>
      </c>
      <c r="AH135">
        <v>22</v>
      </c>
      <c r="AI135">
        <v>79</v>
      </c>
      <c r="AJ135">
        <f t="shared" si="14"/>
        <v>180848.05653710247</v>
      </c>
      <c r="AK135">
        <f t="shared" si="14"/>
        <v>16918.727915194348</v>
      </c>
      <c r="AL135">
        <f t="shared" si="14"/>
        <v>8671.378091872792</v>
      </c>
      <c r="AM135">
        <f t="shared" si="14"/>
        <v>1865.7243816254415</v>
      </c>
      <c r="AN135">
        <f t="shared" si="14"/>
        <v>466.4310954063604</v>
      </c>
      <c r="AO135">
        <f t="shared" si="14"/>
        <v>1674.9116607773851</v>
      </c>
      <c r="AP135" s="26">
        <v>0.006</v>
      </c>
      <c r="AS135" s="26">
        <v>0.102</v>
      </c>
      <c r="AW135" s="24">
        <v>0.004</v>
      </c>
    </row>
    <row r="136" spans="1:49" ht="12.75">
      <c r="A136" s="19">
        <v>37694</v>
      </c>
      <c r="B136" s="22">
        <v>73</v>
      </c>
      <c r="C136" s="21">
        <v>0.805092573</v>
      </c>
      <c r="D136" s="20">
        <v>0.805092573</v>
      </c>
      <c r="E136" s="24">
        <v>0</v>
      </c>
      <c r="F136">
        <v>39.51034517</v>
      </c>
      <c r="G136">
        <v>-78.19341863</v>
      </c>
      <c r="H136" s="26">
        <v>949.3</v>
      </c>
      <c r="I136" s="23">
        <f t="shared" si="9"/>
        <v>914.15</v>
      </c>
      <c r="J136">
        <f t="shared" si="10"/>
        <v>854.6725173978235</v>
      </c>
      <c r="K136" s="23">
        <f t="shared" si="11"/>
        <v>1098.1725173978234</v>
      </c>
      <c r="L136" s="23">
        <f t="shared" si="7"/>
        <v>1117.1915173978236</v>
      </c>
      <c r="M136" s="23">
        <f t="shared" si="12"/>
        <v>1107.6820173978235</v>
      </c>
      <c r="N136" s="23">
        <v>-0.1</v>
      </c>
      <c r="O136" s="23">
        <v>50.2</v>
      </c>
      <c r="P136" s="23">
        <v>37.7</v>
      </c>
      <c r="Q136" s="23">
        <f t="shared" si="13"/>
        <v>38.400000000000006</v>
      </c>
      <c r="S136"/>
      <c r="T136"/>
      <c r="Y136" s="30"/>
      <c r="Z136" s="30"/>
      <c r="AA136" s="30"/>
      <c r="AB136" s="30"/>
      <c r="AD136">
        <v>8405</v>
      </c>
      <c r="AE136">
        <v>773</v>
      </c>
      <c r="AF136">
        <v>364</v>
      </c>
      <c r="AG136">
        <v>89</v>
      </c>
      <c r="AH136">
        <v>29</v>
      </c>
      <c r="AI136">
        <v>84</v>
      </c>
      <c r="AJ136">
        <f t="shared" si="14"/>
        <v>178197.87985865725</v>
      </c>
      <c r="AK136">
        <f t="shared" si="14"/>
        <v>16388.6925795053</v>
      </c>
      <c r="AL136">
        <f t="shared" si="14"/>
        <v>7717.314487632509</v>
      </c>
      <c r="AM136">
        <f t="shared" si="14"/>
        <v>1886.9257950530034</v>
      </c>
      <c r="AN136">
        <f t="shared" si="14"/>
        <v>614.8409893992932</v>
      </c>
      <c r="AO136">
        <f t="shared" si="14"/>
        <v>1780.9187279151943</v>
      </c>
      <c r="AP136" s="26">
        <v>0.006</v>
      </c>
      <c r="AS136" s="26">
        <v>0.112</v>
      </c>
      <c r="AW136" s="24">
        <v>0.002</v>
      </c>
    </row>
    <row r="137" spans="1:49" ht="12.75">
      <c r="A137" s="19">
        <v>37694</v>
      </c>
      <c r="B137" s="22">
        <v>73</v>
      </c>
      <c r="C137" s="21">
        <v>0.805208325</v>
      </c>
      <c r="D137" s="20">
        <v>0.805208325</v>
      </c>
      <c r="E137" s="24">
        <v>0</v>
      </c>
      <c r="F137">
        <v>39.50905963</v>
      </c>
      <c r="G137">
        <v>-78.18467991</v>
      </c>
      <c r="H137" s="26">
        <v>948.9</v>
      </c>
      <c r="I137" s="23">
        <f t="shared" si="9"/>
        <v>913.75</v>
      </c>
      <c r="J137">
        <f t="shared" si="10"/>
        <v>858.3068306554629</v>
      </c>
      <c r="K137" s="23">
        <f t="shared" si="11"/>
        <v>1101.8068306554628</v>
      </c>
      <c r="L137" s="23">
        <f aca="true" t="shared" si="15" ref="L137:L200">J137+262.519</f>
        <v>1120.825830655463</v>
      </c>
      <c r="M137" s="23">
        <f t="shared" si="12"/>
        <v>1111.316330655463</v>
      </c>
      <c r="N137" s="23">
        <v>-0.4</v>
      </c>
      <c r="O137" s="23">
        <v>50.1</v>
      </c>
      <c r="P137" s="23">
        <v>39.1</v>
      </c>
      <c r="Q137" s="23">
        <f t="shared" si="13"/>
        <v>38.400000000000006</v>
      </c>
      <c r="S137">
        <v>2.3E-05</v>
      </c>
      <c r="T137">
        <v>1.58E-05</v>
      </c>
      <c r="U137">
        <v>1E-05</v>
      </c>
      <c r="V137">
        <v>9.94E-07</v>
      </c>
      <c r="W137">
        <v>1.55E-07</v>
      </c>
      <c r="X137">
        <v>-1.7E-06</v>
      </c>
      <c r="Y137" s="30">
        <v>893.1</v>
      </c>
      <c r="Z137" s="30">
        <v>297.5</v>
      </c>
      <c r="AA137" s="30">
        <v>291</v>
      </c>
      <c r="AB137" s="30">
        <v>15.6</v>
      </c>
      <c r="AD137">
        <v>8874</v>
      </c>
      <c r="AE137">
        <v>849</v>
      </c>
      <c r="AF137">
        <v>445</v>
      </c>
      <c r="AG137">
        <v>121</v>
      </c>
      <c r="AH137">
        <v>39</v>
      </c>
      <c r="AI137">
        <v>71</v>
      </c>
      <c r="AJ137">
        <f t="shared" si="14"/>
        <v>188141.34275618373</v>
      </c>
      <c r="AK137">
        <f t="shared" si="14"/>
        <v>18000</v>
      </c>
      <c r="AL137">
        <f t="shared" si="14"/>
        <v>9434.628975265017</v>
      </c>
      <c r="AM137">
        <f t="shared" si="14"/>
        <v>2565.3710247349823</v>
      </c>
      <c r="AN137">
        <f t="shared" si="14"/>
        <v>826.8551236749116</v>
      </c>
      <c r="AO137">
        <f t="shared" si="14"/>
        <v>1505.3003533568904</v>
      </c>
      <c r="AP137" s="26">
        <v>0.004</v>
      </c>
      <c r="AS137" s="26">
        <v>0.141</v>
      </c>
      <c r="AW137" s="24">
        <v>0.003</v>
      </c>
    </row>
    <row r="138" spans="1:49" ht="12.75">
      <c r="A138" s="19">
        <v>37694</v>
      </c>
      <c r="B138" s="22">
        <v>73</v>
      </c>
      <c r="C138" s="21">
        <v>0.805324078</v>
      </c>
      <c r="D138" s="20">
        <v>0.805324078</v>
      </c>
      <c r="E138" s="24">
        <v>0</v>
      </c>
      <c r="F138">
        <v>39.50772831</v>
      </c>
      <c r="G138">
        <v>-78.17601536</v>
      </c>
      <c r="H138" s="26">
        <v>949.4</v>
      </c>
      <c r="I138" s="23">
        <f aca="true" t="shared" si="16" ref="I138:I201">H138-35.15</f>
        <v>914.25</v>
      </c>
      <c r="J138">
        <f aca="true" t="shared" si="17" ref="J138:J201">(8303.951372*(LN(1013.25/I138)))</f>
        <v>853.7641875596828</v>
      </c>
      <c r="K138" s="23">
        <f aca="true" t="shared" si="18" ref="K138:K201">J138+243.5</f>
        <v>1097.2641875596828</v>
      </c>
      <c r="L138" s="23">
        <f t="shared" si="15"/>
        <v>1116.2831875596828</v>
      </c>
      <c r="M138" s="23">
        <f aca="true" t="shared" si="19" ref="M138:M201">AVERAGE(K138:L138)</f>
        <v>1106.773687559683</v>
      </c>
      <c r="N138" s="23">
        <v>-0.3</v>
      </c>
      <c r="O138" s="23">
        <v>50.3</v>
      </c>
      <c r="P138" s="23">
        <v>38.1</v>
      </c>
      <c r="Q138" s="23">
        <f t="shared" si="13"/>
        <v>38.6</v>
      </c>
      <c r="S138"/>
      <c r="T138"/>
      <c r="Y138" s="30"/>
      <c r="Z138" s="30"/>
      <c r="AA138" s="30"/>
      <c r="AB138" s="30"/>
      <c r="AC138">
        <v>13060</v>
      </c>
      <c r="AD138">
        <v>8712</v>
      </c>
      <c r="AE138">
        <v>775</v>
      </c>
      <c r="AF138">
        <v>397</v>
      </c>
      <c r="AG138">
        <v>111</v>
      </c>
      <c r="AH138">
        <v>50</v>
      </c>
      <c r="AI138">
        <v>91</v>
      </c>
      <c r="AJ138">
        <f t="shared" si="14"/>
        <v>184706.7137809187</v>
      </c>
      <c r="AK138">
        <f t="shared" si="14"/>
        <v>16431.095406360422</v>
      </c>
      <c r="AL138">
        <f t="shared" si="14"/>
        <v>8416.96113074205</v>
      </c>
      <c r="AM138">
        <f t="shared" si="14"/>
        <v>2353.356890459364</v>
      </c>
      <c r="AN138">
        <f t="shared" si="14"/>
        <v>1060.070671378092</v>
      </c>
      <c r="AO138">
        <f t="shared" si="14"/>
        <v>1929.3286219081272</v>
      </c>
      <c r="AP138" s="26">
        <v>0.004</v>
      </c>
      <c r="AS138" s="26">
        <v>0.141</v>
      </c>
      <c r="AW138" s="24">
        <v>0.008</v>
      </c>
    </row>
    <row r="139" spans="1:49" ht="12.75">
      <c r="A139" s="19">
        <v>37694</v>
      </c>
      <c r="B139" s="22">
        <v>73</v>
      </c>
      <c r="C139" s="21">
        <v>0.80543983</v>
      </c>
      <c r="D139" s="20">
        <v>0.80543983</v>
      </c>
      <c r="E139" s="24">
        <v>0</v>
      </c>
      <c r="F139">
        <v>39.5063528</v>
      </c>
      <c r="G139">
        <v>-78.16744816</v>
      </c>
      <c r="H139" s="26">
        <v>950.1</v>
      </c>
      <c r="I139" s="23">
        <f t="shared" si="16"/>
        <v>914.95</v>
      </c>
      <c r="J139">
        <f t="shared" si="17"/>
        <v>847.4086591930197</v>
      </c>
      <c r="K139" s="23">
        <f t="shared" si="18"/>
        <v>1090.9086591930197</v>
      </c>
      <c r="L139" s="23">
        <f t="shared" si="15"/>
        <v>1109.9276591930197</v>
      </c>
      <c r="M139" s="23">
        <f t="shared" si="19"/>
        <v>1100.4181591930196</v>
      </c>
      <c r="N139" s="23">
        <v>-0.3</v>
      </c>
      <c r="O139" s="23">
        <v>50.7</v>
      </c>
      <c r="P139" s="23">
        <v>39.1</v>
      </c>
      <c r="Q139" s="23">
        <f t="shared" si="13"/>
        <v>38.6</v>
      </c>
      <c r="S139"/>
      <c r="T139"/>
      <c r="Y139" s="30"/>
      <c r="Z139" s="30"/>
      <c r="AA139" s="30"/>
      <c r="AB139" s="30"/>
      <c r="AD139">
        <v>9210</v>
      </c>
      <c r="AE139">
        <v>883</v>
      </c>
      <c r="AF139">
        <v>431</v>
      </c>
      <c r="AG139">
        <v>135</v>
      </c>
      <c r="AH139">
        <v>49</v>
      </c>
      <c r="AI139">
        <v>86</v>
      </c>
      <c r="AJ139">
        <f t="shared" si="14"/>
        <v>195265.0176678445</v>
      </c>
      <c r="AK139">
        <f t="shared" si="14"/>
        <v>18720.848056537103</v>
      </c>
      <c r="AL139">
        <f t="shared" si="14"/>
        <v>9137.809187279152</v>
      </c>
      <c r="AM139">
        <f t="shared" si="14"/>
        <v>2862.190812720848</v>
      </c>
      <c r="AN139">
        <f t="shared" si="14"/>
        <v>1038.86925795053</v>
      </c>
      <c r="AO139">
        <f t="shared" si="14"/>
        <v>1823.321554770318</v>
      </c>
      <c r="AP139" s="26">
        <v>0.004</v>
      </c>
      <c r="AS139" s="26">
        <v>0.131</v>
      </c>
      <c r="AW139" s="24">
        <v>0.006</v>
      </c>
    </row>
    <row r="140" spans="1:49" ht="12.75">
      <c r="A140" s="19">
        <v>37694</v>
      </c>
      <c r="B140" s="22">
        <v>73</v>
      </c>
      <c r="C140" s="21">
        <v>0.805555582</v>
      </c>
      <c r="D140" s="20">
        <v>0.805555582</v>
      </c>
      <c r="E140" s="24">
        <v>0</v>
      </c>
      <c r="F140">
        <v>39.50491095</v>
      </c>
      <c r="G140">
        <v>-78.15881906</v>
      </c>
      <c r="H140" s="26">
        <v>949.7</v>
      </c>
      <c r="I140" s="23">
        <f t="shared" si="16"/>
        <v>914.5500000000001</v>
      </c>
      <c r="J140">
        <f t="shared" si="17"/>
        <v>851.0397940404937</v>
      </c>
      <c r="K140" s="23">
        <f t="shared" si="18"/>
        <v>1094.5397940404937</v>
      </c>
      <c r="L140" s="23">
        <f t="shared" si="15"/>
        <v>1113.5587940404937</v>
      </c>
      <c r="M140" s="23">
        <f t="shared" si="19"/>
        <v>1104.0492940404938</v>
      </c>
      <c r="N140" s="23">
        <v>-0.3</v>
      </c>
      <c r="O140" s="23">
        <v>50</v>
      </c>
      <c r="P140" s="23">
        <v>39.1</v>
      </c>
      <c r="Q140" s="23">
        <f t="shared" si="13"/>
        <v>39.1</v>
      </c>
      <c r="S140">
        <v>2.36E-05</v>
      </c>
      <c r="T140">
        <v>1.64E-05</v>
      </c>
      <c r="U140">
        <v>1.09E-05</v>
      </c>
      <c r="V140">
        <v>9.68E-07</v>
      </c>
      <c r="W140">
        <v>2.04E-07</v>
      </c>
      <c r="X140">
        <v>-1.82E-06</v>
      </c>
      <c r="Y140" s="30">
        <v>893.5</v>
      </c>
      <c r="Z140" s="30">
        <v>297.4</v>
      </c>
      <c r="AA140" s="30">
        <v>290.9</v>
      </c>
      <c r="AB140" s="30">
        <v>15.4</v>
      </c>
      <c r="AD140">
        <v>9130</v>
      </c>
      <c r="AE140">
        <v>889</v>
      </c>
      <c r="AF140">
        <v>442</v>
      </c>
      <c r="AG140">
        <v>124</v>
      </c>
      <c r="AH140">
        <v>35</v>
      </c>
      <c r="AI140">
        <v>85</v>
      </c>
      <c r="AJ140">
        <f t="shared" si="14"/>
        <v>193568.90459363957</v>
      </c>
      <c r="AK140">
        <f t="shared" si="14"/>
        <v>18848.05653710247</v>
      </c>
      <c r="AL140">
        <f t="shared" si="14"/>
        <v>9371.024734982331</v>
      </c>
      <c r="AM140">
        <f t="shared" si="14"/>
        <v>2628.975265017668</v>
      </c>
      <c r="AN140">
        <f t="shared" si="14"/>
        <v>742.0494699646642</v>
      </c>
      <c r="AO140">
        <f t="shared" si="14"/>
        <v>1802.1201413427561</v>
      </c>
      <c r="AP140" s="26">
        <v>0.004</v>
      </c>
      <c r="AS140" s="26">
        <v>0.132</v>
      </c>
      <c r="AW140" s="24">
        <v>0.005</v>
      </c>
    </row>
    <row r="141" spans="1:49" ht="12.75">
      <c r="A141" s="19">
        <v>37694</v>
      </c>
      <c r="B141" s="22">
        <v>73</v>
      </c>
      <c r="C141" s="21">
        <v>0.805671275</v>
      </c>
      <c r="D141" s="20">
        <v>0.805671275</v>
      </c>
      <c r="E141" s="24">
        <v>0</v>
      </c>
      <c r="F141">
        <v>39.50348152</v>
      </c>
      <c r="G141">
        <v>-78.15003413</v>
      </c>
      <c r="H141" s="26">
        <v>950</v>
      </c>
      <c r="I141" s="23">
        <f t="shared" si="16"/>
        <v>914.85</v>
      </c>
      <c r="J141">
        <f t="shared" si="17"/>
        <v>848.3162940580618</v>
      </c>
      <c r="K141" s="23">
        <f t="shared" si="18"/>
        <v>1091.8162940580619</v>
      </c>
      <c r="L141" s="23">
        <f t="shared" si="15"/>
        <v>1110.8352940580617</v>
      </c>
      <c r="M141" s="23">
        <f t="shared" si="19"/>
        <v>1101.3257940580618</v>
      </c>
      <c r="N141" s="23">
        <v>-0.3</v>
      </c>
      <c r="O141" s="23">
        <v>49</v>
      </c>
      <c r="P141" s="23">
        <v>38.6</v>
      </c>
      <c r="Q141" s="23">
        <f t="shared" si="13"/>
        <v>38.85</v>
      </c>
      <c r="S141"/>
      <c r="T141"/>
      <c r="Y141" s="30"/>
      <c r="Z141" s="30"/>
      <c r="AA141" s="30"/>
      <c r="AB141" s="30"/>
      <c r="AD141">
        <v>8973</v>
      </c>
      <c r="AE141">
        <v>902</v>
      </c>
      <c r="AF141">
        <v>477</v>
      </c>
      <c r="AG141">
        <v>129</v>
      </c>
      <c r="AH141">
        <v>45</v>
      </c>
      <c r="AI141">
        <v>62</v>
      </c>
      <c r="AJ141">
        <f t="shared" si="14"/>
        <v>190240.28268551236</v>
      </c>
      <c r="AK141">
        <f t="shared" si="14"/>
        <v>19123.674911660775</v>
      </c>
      <c r="AL141">
        <f t="shared" si="14"/>
        <v>10113.074204946995</v>
      </c>
      <c r="AM141">
        <f t="shared" si="14"/>
        <v>2734.982332155477</v>
      </c>
      <c r="AN141">
        <f t="shared" si="14"/>
        <v>954.0636042402826</v>
      </c>
      <c r="AO141">
        <f t="shared" si="14"/>
        <v>1314.487632508834</v>
      </c>
      <c r="AP141" s="26">
        <v>0.006</v>
      </c>
      <c r="AS141" s="26">
        <v>0.141</v>
      </c>
      <c r="AW141" s="24">
        <v>0.004</v>
      </c>
    </row>
    <row r="142" spans="1:49" ht="12.75">
      <c r="A142" s="19">
        <v>37694</v>
      </c>
      <c r="B142" s="22">
        <v>73</v>
      </c>
      <c r="C142" s="21">
        <v>0.805787027</v>
      </c>
      <c r="D142" s="20">
        <v>0.805787027</v>
      </c>
      <c r="E142" s="24">
        <v>0</v>
      </c>
      <c r="F142">
        <v>39.50216395</v>
      </c>
      <c r="G142">
        <v>-78.14122112</v>
      </c>
      <c r="H142" s="26">
        <v>950.1</v>
      </c>
      <c r="I142" s="23">
        <f t="shared" si="16"/>
        <v>914.95</v>
      </c>
      <c r="J142">
        <f t="shared" si="17"/>
        <v>847.4086591930197</v>
      </c>
      <c r="K142" s="23">
        <f t="shared" si="18"/>
        <v>1090.9086591930197</v>
      </c>
      <c r="L142" s="23">
        <f t="shared" si="15"/>
        <v>1109.9276591930197</v>
      </c>
      <c r="M142" s="23">
        <f t="shared" si="19"/>
        <v>1100.4181591930196</v>
      </c>
      <c r="N142" s="23">
        <v>-0.6</v>
      </c>
      <c r="O142" s="23">
        <v>48.8</v>
      </c>
      <c r="P142" s="23">
        <v>39.1</v>
      </c>
      <c r="Q142" s="23">
        <f t="shared" si="13"/>
        <v>38.85</v>
      </c>
      <c r="S142"/>
      <c r="T142"/>
      <c r="Y142" s="30"/>
      <c r="Z142" s="30"/>
      <c r="AA142" s="30"/>
      <c r="AB142" s="30"/>
      <c r="AD142">
        <v>8752</v>
      </c>
      <c r="AE142">
        <v>823</v>
      </c>
      <c r="AF142">
        <v>411</v>
      </c>
      <c r="AG142">
        <v>107</v>
      </c>
      <c r="AH142">
        <v>30</v>
      </c>
      <c r="AI142">
        <v>82</v>
      </c>
      <c r="AJ142">
        <f t="shared" si="14"/>
        <v>185554.77031802118</v>
      </c>
      <c r="AK142">
        <f t="shared" si="14"/>
        <v>17448.763250883392</v>
      </c>
      <c r="AL142">
        <f t="shared" si="14"/>
        <v>8713.780918727914</v>
      </c>
      <c r="AM142">
        <f t="shared" si="14"/>
        <v>2268.5512367491165</v>
      </c>
      <c r="AN142">
        <f t="shared" si="14"/>
        <v>636.0424028268551</v>
      </c>
      <c r="AO142">
        <f t="shared" si="14"/>
        <v>1738.5159010600705</v>
      </c>
      <c r="AP142" s="26">
        <v>0.004</v>
      </c>
      <c r="AS142" s="26">
        <v>0.123</v>
      </c>
      <c r="AW142" s="24">
        <v>0.001</v>
      </c>
    </row>
    <row r="143" spans="1:49" ht="12.75">
      <c r="A143" s="19">
        <v>37694</v>
      </c>
      <c r="B143" s="22">
        <v>73</v>
      </c>
      <c r="C143" s="21">
        <v>0.805902779</v>
      </c>
      <c r="D143" s="20">
        <v>0.805902779</v>
      </c>
      <c r="E143" s="24">
        <v>0</v>
      </c>
      <c r="F143">
        <v>39.5009465</v>
      </c>
      <c r="G143">
        <v>-78.13242027</v>
      </c>
      <c r="H143" s="26">
        <v>950.5</v>
      </c>
      <c r="I143" s="23">
        <f t="shared" si="16"/>
        <v>915.35</v>
      </c>
      <c r="J143">
        <f t="shared" si="17"/>
        <v>843.7791114667662</v>
      </c>
      <c r="K143" s="23">
        <f t="shared" si="18"/>
        <v>1087.2791114667662</v>
      </c>
      <c r="L143" s="23">
        <f t="shared" si="15"/>
        <v>1106.2981114667662</v>
      </c>
      <c r="M143" s="23">
        <f t="shared" si="19"/>
        <v>1096.7886114667663</v>
      </c>
      <c r="N143" s="23">
        <v>-0.5</v>
      </c>
      <c r="O143" s="23">
        <v>48.2</v>
      </c>
      <c r="P143" s="23">
        <v>39.9</v>
      </c>
      <c r="Q143" s="23">
        <f t="shared" si="13"/>
        <v>39.5</v>
      </c>
      <c r="S143">
        <v>2.27E-05</v>
      </c>
      <c r="T143">
        <v>1.62E-05</v>
      </c>
      <c r="U143">
        <v>1.11E-05</v>
      </c>
      <c r="V143">
        <v>8.9E-07</v>
      </c>
      <c r="W143">
        <v>1.73E-07</v>
      </c>
      <c r="X143">
        <v>-1.9E-06</v>
      </c>
      <c r="Y143" s="30">
        <v>893.8</v>
      </c>
      <c r="Z143" s="30">
        <v>297.3</v>
      </c>
      <c r="AA143" s="30">
        <v>290.8</v>
      </c>
      <c r="AB143" s="30">
        <v>15.2</v>
      </c>
      <c r="AD143">
        <v>9214</v>
      </c>
      <c r="AE143">
        <v>909</v>
      </c>
      <c r="AF143">
        <v>397</v>
      </c>
      <c r="AG143">
        <v>125</v>
      </c>
      <c r="AH143">
        <v>32</v>
      </c>
      <c r="AI143">
        <v>96</v>
      </c>
      <c r="AJ143">
        <f t="shared" si="14"/>
        <v>195349.82332155475</v>
      </c>
      <c r="AK143">
        <f t="shared" si="14"/>
        <v>19272.08480565371</v>
      </c>
      <c r="AL143">
        <f t="shared" si="14"/>
        <v>8416.96113074205</v>
      </c>
      <c r="AM143">
        <f t="shared" si="14"/>
        <v>2650.1766784452298</v>
      </c>
      <c r="AN143">
        <f t="shared" si="14"/>
        <v>678.4452296819787</v>
      </c>
      <c r="AO143">
        <f t="shared" si="14"/>
        <v>2035.3356890459363</v>
      </c>
      <c r="AP143" s="26">
        <v>0.006</v>
      </c>
      <c r="AS143" s="26">
        <v>0.113</v>
      </c>
      <c r="AW143" s="24">
        <v>0.004</v>
      </c>
    </row>
    <row r="144" spans="1:49" ht="12.75">
      <c r="A144" s="19">
        <v>37694</v>
      </c>
      <c r="B144" s="22">
        <v>73</v>
      </c>
      <c r="C144" s="21">
        <v>0.806018531</v>
      </c>
      <c r="D144" s="20">
        <v>0.806018531</v>
      </c>
      <c r="E144" s="24">
        <v>0</v>
      </c>
      <c r="F144">
        <v>39.49978596</v>
      </c>
      <c r="G144">
        <v>-78.12370633</v>
      </c>
      <c r="H144" s="26">
        <v>950.3</v>
      </c>
      <c r="I144" s="23">
        <f t="shared" si="16"/>
        <v>915.15</v>
      </c>
      <c r="J144">
        <f t="shared" si="17"/>
        <v>845.5936870264587</v>
      </c>
      <c r="K144" s="23">
        <f t="shared" si="18"/>
        <v>1089.0936870264586</v>
      </c>
      <c r="L144" s="23">
        <f t="shared" si="15"/>
        <v>1108.1126870264588</v>
      </c>
      <c r="M144" s="23">
        <f t="shared" si="19"/>
        <v>1098.6031870264587</v>
      </c>
      <c r="N144" s="23">
        <v>-0.7</v>
      </c>
      <c r="O144" s="23">
        <v>47.9</v>
      </c>
      <c r="P144" s="23">
        <v>38.9</v>
      </c>
      <c r="Q144" s="23">
        <f t="shared" si="13"/>
        <v>39.4</v>
      </c>
      <c r="S144"/>
      <c r="T144"/>
      <c r="Y144" s="30"/>
      <c r="Z144" s="30"/>
      <c r="AA144" s="30"/>
      <c r="AB144" s="30"/>
      <c r="AC144">
        <v>12724</v>
      </c>
      <c r="AD144">
        <v>8901</v>
      </c>
      <c r="AE144">
        <v>852</v>
      </c>
      <c r="AF144">
        <v>414</v>
      </c>
      <c r="AG144">
        <v>108</v>
      </c>
      <c r="AH144">
        <v>40</v>
      </c>
      <c r="AI144">
        <v>94</v>
      </c>
      <c r="AJ144">
        <f t="shared" si="14"/>
        <v>188713.78091872792</v>
      </c>
      <c r="AK144">
        <f t="shared" si="14"/>
        <v>18063.604240282686</v>
      </c>
      <c r="AL144">
        <f t="shared" si="14"/>
        <v>8777.3851590106</v>
      </c>
      <c r="AM144">
        <f t="shared" si="14"/>
        <v>2289.7526501766783</v>
      </c>
      <c r="AN144">
        <f t="shared" si="14"/>
        <v>848.0565371024735</v>
      </c>
      <c r="AO144">
        <f t="shared" si="14"/>
        <v>1992.9328621908128</v>
      </c>
      <c r="AP144" s="26">
        <v>0.005</v>
      </c>
      <c r="AS144" s="26">
        <v>0.113</v>
      </c>
      <c r="AU144">
        <v>0.06045663357</v>
      </c>
      <c r="AV144"/>
      <c r="AW144" s="24">
        <v>0.008</v>
      </c>
    </row>
    <row r="145" spans="1:49" ht="12.75">
      <c r="A145" s="19">
        <v>37694</v>
      </c>
      <c r="B145" s="22">
        <v>73</v>
      </c>
      <c r="C145" s="21">
        <v>0.806134284</v>
      </c>
      <c r="D145" s="20">
        <v>0.806134284</v>
      </c>
      <c r="E145" s="24">
        <v>0</v>
      </c>
      <c r="F145">
        <v>39.49860211</v>
      </c>
      <c r="G145">
        <v>-78.11505377</v>
      </c>
      <c r="H145" s="26">
        <v>950.8</v>
      </c>
      <c r="I145" s="23">
        <f t="shared" si="16"/>
        <v>915.65</v>
      </c>
      <c r="J145">
        <f t="shared" si="17"/>
        <v>841.0579913860541</v>
      </c>
      <c r="K145" s="23">
        <f t="shared" si="18"/>
        <v>1084.5579913860543</v>
      </c>
      <c r="L145" s="23">
        <f t="shared" si="15"/>
        <v>1103.576991386054</v>
      </c>
      <c r="M145" s="23">
        <f t="shared" si="19"/>
        <v>1094.0674913860541</v>
      </c>
      <c r="N145" s="23">
        <v>-0.3</v>
      </c>
      <c r="O145" s="23">
        <v>47</v>
      </c>
      <c r="P145" s="23">
        <v>39.2</v>
      </c>
      <c r="Q145" s="23">
        <f t="shared" si="13"/>
        <v>39.05</v>
      </c>
      <c r="S145"/>
      <c r="T145"/>
      <c r="Y145" s="30"/>
      <c r="Z145" s="30"/>
      <c r="AA145" s="30"/>
      <c r="AB145" s="30"/>
      <c r="AD145">
        <v>9014</v>
      </c>
      <c r="AE145">
        <v>924</v>
      </c>
      <c r="AF145">
        <v>408</v>
      </c>
      <c r="AG145">
        <v>107</v>
      </c>
      <c r="AH145">
        <v>35</v>
      </c>
      <c r="AI145">
        <v>87</v>
      </c>
      <c r="AJ145">
        <f t="shared" si="14"/>
        <v>191109.5406360424</v>
      </c>
      <c r="AK145">
        <f t="shared" si="14"/>
        <v>19590.106007067137</v>
      </c>
      <c r="AL145">
        <f t="shared" si="14"/>
        <v>8650.17667844523</v>
      </c>
      <c r="AM145">
        <f t="shared" si="14"/>
        <v>2268.5512367491165</v>
      </c>
      <c r="AN145">
        <f t="shared" si="14"/>
        <v>742.0494699646642</v>
      </c>
      <c r="AO145">
        <f t="shared" si="14"/>
        <v>1844.52296819788</v>
      </c>
      <c r="AP145" s="26">
        <v>0.005</v>
      </c>
      <c r="AS145" s="26">
        <v>0.141</v>
      </c>
      <c r="AU145">
        <v>0.06970218569</v>
      </c>
      <c r="AV145"/>
      <c r="AW145" s="24">
        <v>0.006</v>
      </c>
    </row>
    <row r="146" spans="1:49" ht="12.75">
      <c r="A146" s="19">
        <v>37694</v>
      </c>
      <c r="B146" s="22">
        <v>73</v>
      </c>
      <c r="C146" s="21">
        <v>0.806249976</v>
      </c>
      <c r="D146" s="20">
        <v>0.806249976</v>
      </c>
      <c r="E146" s="24">
        <v>0</v>
      </c>
      <c r="F146">
        <v>39.49738286</v>
      </c>
      <c r="G146">
        <v>-78.10626177</v>
      </c>
      <c r="H146" s="26">
        <v>948.8</v>
      </c>
      <c r="I146" s="23">
        <f t="shared" si="16"/>
        <v>913.65</v>
      </c>
      <c r="J146">
        <f t="shared" si="17"/>
        <v>859.2156575549142</v>
      </c>
      <c r="K146" s="23">
        <f t="shared" si="18"/>
        <v>1102.7156575549143</v>
      </c>
      <c r="L146" s="23">
        <f t="shared" si="15"/>
        <v>1121.734657554914</v>
      </c>
      <c r="M146" s="23">
        <f t="shared" si="19"/>
        <v>1112.2251575549142</v>
      </c>
      <c r="N146" s="23">
        <v>-0.9</v>
      </c>
      <c r="O146" s="23">
        <v>45.5</v>
      </c>
      <c r="P146" s="23">
        <v>39.1</v>
      </c>
      <c r="Q146" s="23">
        <f t="shared" si="13"/>
        <v>39.150000000000006</v>
      </c>
      <c r="S146">
        <v>2.41E-05</v>
      </c>
      <c r="T146">
        <v>1.67E-05</v>
      </c>
      <c r="U146">
        <v>1.12E-05</v>
      </c>
      <c r="V146">
        <v>9.55E-07</v>
      </c>
      <c r="W146">
        <v>1.88E-07</v>
      </c>
      <c r="X146">
        <v>-1.74E-06</v>
      </c>
      <c r="Y146" s="30">
        <v>893.4</v>
      </c>
      <c r="Z146" s="30">
        <v>297.2</v>
      </c>
      <c r="AA146" s="30">
        <v>290.6</v>
      </c>
      <c r="AB146" s="30">
        <v>15.1</v>
      </c>
      <c r="AD146">
        <v>9380</v>
      </c>
      <c r="AE146">
        <v>903</v>
      </c>
      <c r="AF146">
        <v>449</v>
      </c>
      <c r="AG146">
        <v>123</v>
      </c>
      <c r="AH146">
        <v>38</v>
      </c>
      <c r="AI146">
        <v>88</v>
      </c>
      <c r="AJ146">
        <f t="shared" si="14"/>
        <v>198869.25795053004</v>
      </c>
      <c r="AK146">
        <f t="shared" si="14"/>
        <v>19144.87632508834</v>
      </c>
      <c r="AL146">
        <f t="shared" si="14"/>
        <v>9519.434628975265</v>
      </c>
      <c r="AM146">
        <f t="shared" si="14"/>
        <v>2607.773851590106</v>
      </c>
      <c r="AN146">
        <f t="shared" si="14"/>
        <v>805.6537102473497</v>
      </c>
      <c r="AO146">
        <f t="shared" si="14"/>
        <v>1865.7243816254415</v>
      </c>
      <c r="AP146" s="26">
        <v>0.004</v>
      </c>
      <c r="AS146" s="26">
        <v>0.131</v>
      </c>
      <c r="AU146">
        <v>0.1232140362</v>
      </c>
      <c r="AV146"/>
      <c r="AW146" s="24">
        <v>0.004</v>
      </c>
    </row>
    <row r="147" spans="1:49" ht="12.75">
      <c r="A147" s="19">
        <v>37694</v>
      </c>
      <c r="B147" s="22">
        <v>73</v>
      </c>
      <c r="C147" s="21">
        <v>0.806365728</v>
      </c>
      <c r="D147" s="20">
        <v>0.806365728</v>
      </c>
      <c r="E147" s="24">
        <v>0</v>
      </c>
      <c r="F147">
        <v>39.49620532</v>
      </c>
      <c r="G147">
        <v>-78.09748324</v>
      </c>
      <c r="H147" s="26">
        <v>947.5</v>
      </c>
      <c r="I147" s="23">
        <f t="shared" si="16"/>
        <v>912.35</v>
      </c>
      <c r="J147">
        <f t="shared" si="17"/>
        <v>871.0394676397586</v>
      </c>
      <c r="K147" s="23">
        <f t="shared" si="18"/>
        <v>1114.5394676397586</v>
      </c>
      <c r="L147" s="23">
        <f t="shared" si="15"/>
        <v>1133.5584676397586</v>
      </c>
      <c r="M147" s="23">
        <f t="shared" si="19"/>
        <v>1124.0489676397588</v>
      </c>
      <c r="N147" s="23">
        <v>-0.8</v>
      </c>
      <c r="O147" s="23">
        <v>44.9</v>
      </c>
      <c r="P147" s="23">
        <v>39.9</v>
      </c>
      <c r="Q147" s="23">
        <f t="shared" si="13"/>
        <v>39.5</v>
      </c>
      <c r="S147"/>
      <c r="T147"/>
      <c r="Y147" s="30"/>
      <c r="Z147" s="30"/>
      <c r="AA147" s="30"/>
      <c r="AB147" s="30"/>
      <c r="AD147">
        <v>9380</v>
      </c>
      <c r="AE147">
        <v>894</v>
      </c>
      <c r="AF147">
        <v>418</v>
      </c>
      <c r="AG147">
        <v>107</v>
      </c>
      <c r="AH147">
        <v>42</v>
      </c>
      <c r="AI147">
        <v>102</v>
      </c>
      <c r="AJ147">
        <f t="shared" si="14"/>
        <v>198869.25795053004</v>
      </c>
      <c r="AK147">
        <f t="shared" si="14"/>
        <v>18954.063604240284</v>
      </c>
      <c r="AL147">
        <f t="shared" si="14"/>
        <v>8862.190812720848</v>
      </c>
      <c r="AM147">
        <f t="shared" si="14"/>
        <v>2268.5512367491165</v>
      </c>
      <c r="AN147">
        <f t="shared" si="14"/>
        <v>890.4593639575971</v>
      </c>
      <c r="AO147">
        <f t="shared" si="14"/>
        <v>2162.5441696113076</v>
      </c>
      <c r="AP147" s="26">
        <v>0.004</v>
      </c>
      <c r="AS147" s="26">
        <v>0.121</v>
      </c>
      <c r="AU147">
        <v>0.1232140362</v>
      </c>
      <c r="AV147"/>
      <c r="AW147" s="24">
        <v>0.004</v>
      </c>
    </row>
    <row r="148" spans="1:49" ht="12.75">
      <c r="A148" s="19">
        <v>37694</v>
      </c>
      <c r="B148" s="22">
        <v>73</v>
      </c>
      <c r="C148" s="21">
        <v>0.806481481</v>
      </c>
      <c r="D148" s="20">
        <v>0.806481481</v>
      </c>
      <c r="E148" s="24">
        <v>0</v>
      </c>
      <c r="F148">
        <v>39.49502979</v>
      </c>
      <c r="G148">
        <v>-78.08899507</v>
      </c>
      <c r="H148" s="26">
        <v>947.3</v>
      </c>
      <c r="I148" s="23">
        <f t="shared" si="16"/>
        <v>912.15</v>
      </c>
      <c r="J148">
        <f t="shared" si="17"/>
        <v>872.8600105622608</v>
      </c>
      <c r="K148" s="23">
        <f t="shared" si="18"/>
        <v>1116.3600105622609</v>
      </c>
      <c r="L148" s="23">
        <f t="shared" si="15"/>
        <v>1135.3790105622606</v>
      </c>
      <c r="M148" s="23">
        <f t="shared" si="19"/>
        <v>1125.8695105622608</v>
      </c>
      <c r="N148" s="23">
        <v>-0.8</v>
      </c>
      <c r="O148" s="23">
        <v>44.7</v>
      </c>
      <c r="P148" s="23">
        <v>40.6</v>
      </c>
      <c r="Q148" s="23">
        <f t="shared" si="13"/>
        <v>40.25</v>
      </c>
      <c r="S148"/>
      <c r="T148"/>
      <c r="Y148" s="30"/>
      <c r="Z148" s="30"/>
      <c r="AA148" s="30"/>
      <c r="AB148" s="30"/>
      <c r="AD148">
        <v>9765</v>
      </c>
      <c r="AE148">
        <v>1015</v>
      </c>
      <c r="AF148">
        <v>453</v>
      </c>
      <c r="AG148">
        <v>121</v>
      </c>
      <c r="AH148">
        <v>60</v>
      </c>
      <c r="AI148">
        <v>113</v>
      </c>
      <c r="AJ148">
        <f t="shared" si="14"/>
        <v>207031.80212014134</v>
      </c>
      <c r="AK148">
        <f t="shared" si="14"/>
        <v>21519.434628975265</v>
      </c>
      <c r="AL148">
        <f t="shared" si="14"/>
        <v>9604.240282685512</v>
      </c>
      <c r="AM148">
        <f t="shared" si="14"/>
        <v>2565.3710247349823</v>
      </c>
      <c r="AN148">
        <f t="shared" si="14"/>
        <v>1272.0848056537102</v>
      </c>
      <c r="AO148">
        <f t="shared" si="14"/>
        <v>2395.7597173144877</v>
      </c>
      <c r="AP148" s="26">
        <v>0.004</v>
      </c>
      <c r="AS148" s="26">
        <v>0.141</v>
      </c>
      <c r="AU148">
        <v>0.1539162844</v>
      </c>
      <c r="AV148"/>
      <c r="AW148" s="24">
        <v>0.001</v>
      </c>
    </row>
    <row r="149" spans="1:49" ht="12.75">
      <c r="A149" s="19">
        <v>37694</v>
      </c>
      <c r="B149" s="22">
        <v>73</v>
      </c>
      <c r="C149" s="21">
        <v>0.806597233</v>
      </c>
      <c r="D149" s="20">
        <v>0.806597233</v>
      </c>
      <c r="E149" s="24">
        <v>0</v>
      </c>
      <c r="F149">
        <v>39.49396338</v>
      </c>
      <c r="G149">
        <v>-78.08053171</v>
      </c>
      <c r="H149" s="26">
        <v>948.2</v>
      </c>
      <c r="I149" s="23">
        <f t="shared" si="16"/>
        <v>913.0500000000001</v>
      </c>
      <c r="J149">
        <f t="shared" si="17"/>
        <v>864.6707087427138</v>
      </c>
      <c r="K149" s="23">
        <f t="shared" si="18"/>
        <v>1108.170708742714</v>
      </c>
      <c r="L149" s="23">
        <f t="shared" si="15"/>
        <v>1127.1897087427137</v>
      </c>
      <c r="M149" s="23">
        <f t="shared" si="19"/>
        <v>1117.6802087427138</v>
      </c>
      <c r="N149" s="23">
        <v>-0.8</v>
      </c>
      <c r="O149" s="23">
        <v>44.3</v>
      </c>
      <c r="P149" s="23">
        <v>41.4</v>
      </c>
      <c r="Q149" s="23">
        <f t="shared" si="13"/>
        <v>41</v>
      </c>
      <c r="S149"/>
      <c r="T149"/>
      <c r="Y149" s="30"/>
      <c r="Z149" s="30"/>
      <c r="AA149" s="30"/>
      <c r="AB149" s="30"/>
      <c r="AD149">
        <v>10132</v>
      </c>
      <c r="AE149">
        <v>969</v>
      </c>
      <c r="AF149">
        <v>444</v>
      </c>
      <c r="AG149">
        <v>147</v>
      </c>
      <c r="AH149">
        <v>44</v>
      </c>
      <c r="AI149">
        <v>81</v>
      </c>
      <c r="AJ149">
        <f t="shared" si="14"/>
        <v>214812.72084805655</v>
      </c>
      <c r="AK149">
        <f t="shared" si="14"/>
        <v>20544.16961130742</v>
      </c>
      <c r="AL149">
        <f t="shared" si="14"/>
        <v>9413.427561837456</v>
      </c>
      <c r="AM149">
        <f t="shared" si="14"/>
        <v>3116.60777385159</v>
      </c>
      <c r="AN149">
        <f t="shared" si="14"/>
        <v>932.8621908127208</v>
      </c>
      <c r="AO149">
        <f t="shared" si="14"/>
        <v>1717.3144876325089</v>
      </c>
      <c r="AP149" s="26">
        <v>0.004</v>
      </c>
      <c r="AS149" s="26">
        <v>0.143</v>
      </c>
      <c r="AU149">
        <v>0.2348718941</v>
      </c>
      <c r="AV149"/>
      <c r="AW149" s="24">
        <v>0.004</v>
      </c>
    </row>
    <row r="150" spans="1:49" ht="12.75">
      <c r="A150" s="19">
        <v>37694</v>
      </c>
      <c r="B150" s="22">
        <v>73</v>
      </c>
      <c r="C150" s="21">
        <v>0.806712985</v>
      </c>
      <c r="D150" s="20">
        <v>0.806712985</v>
      </c>
      <c r="E150" s="24">
        <v>0</v>
      </c>
      <c r="F150">
        <v>39.49321503</v>
      </c>
      <c r="G150">
        <v>-78.07190517</v>
      </c>
      <c r="H150" s="26">
        <v>948.4</v>
      </c>
      <c r="I150" s="23">
        <f t="shared" si="16"/>
        <v>913.25</v>
      </c>
      <c r="J150">
        <f t="shared" si="17"/>
        <v>862.8519601460549</v>
      </c>
      <c r="K150" s="23">
        <f t="shared" si="18"/>
        <v>1106.3519601460548</v>
      </c>
      <c r="L150" s="23">
        <f t="shared" si="15"/>
        <v>1125.370960146055</v>
      </c>
      <c r="M150" s="23">
        <f t="shared" si="19"/>
        <v>1115.861460146055</v>
      </c>
      <c r="N150" s="23">
        <v>-1.2</v>
      </c>
      <c r="O150" s="23">
        <v>45.2</v>
      </c>
      <c r="P150" s="23">
        <v>39.2</v>
      </c>
      <c r="Q150" s="23">
        <f aca="true" t="shared" si="20" ref="Q150:Q213">AVERAGE(P149:P150)</f>
        <v>40.3</v>
      </c>
      <c r="S150">
        <v>2.39E-05</v>
      </c>
      <c r="T150">
        <v>1.65E-05</v>
      </c>
      <c r="U150">
        <v>1.1E-05</v>
      </c>
      <c r="V150">
        <v>9.49E-07</v>
      </c>
      <c r="W150">
        <v>2.64E-07</v>
      </c>
      <c r="X150">
        <v>-1.86E-06</v>
      </c>
      <c r="Y150" s="30">
        <v>891.1</v>
      </c>
      <c r="Z150" s="30">
        <v>297.1</v>
      </c>
      <c r="AA150" s="30">
        <v>290.5</v>
      </c>
      <c r="AB150" s="30">
        <v>14.9</v>
      </c>
      <c r="AC150">
        <v>13903</v>
      </c>
      <c r="AD150">
        <v>10023</v>
      </c>
      <c r="AE150">
        <v>926</v>
      </c>
      <c r="AF150">
        <v>470</v>
      </c>
      <c r="AG150">
        <v>112</v>
      </c>
      <c r="AH150">
        <v>42</v>
      </c>
      <c r="AI150">
        <v>97</v>
      </c>
      <c r="AJ150">
        <f t="shared" si="14"/>
        <v>212501.76678445228</v>
      </c>
      <c r="AK150">
        <f t="shared" si="14"/>
        <v>19632.50883392226</v>
      </c>
      <c r="AL150">
        <f t="shared" si="14"/>
        <v>9964.664310954064</v>
      </c>
      <c r="AM150">
        <f t="shared" si="14"/>
        <v>2374.558303886926</v>
      </c>
      <c r="AN150">
        <f t="shared" si="14"/>
        <v>890.4593639575971</v>
      </c>
      <c r="AO150">
        <f t="shared" si="14"/>
        <v>2056.537102473498</v>
      </c>
      <c r="AP150" s="26">
        <v>0.004</v>
      </c>
      <c r="AS150" s="26">
        <v>0.142</v>
      </c>
      <c r="AU150">
        <v>0.3372433484</v>
      </c>
      <c r="AV150"/>
      <c r="AW150" s="24">
        <v>0.008</v>
      </c>
    </row>
    <row r="151" spans="1:49" ht="12.75">
      <c r="A151" s="19">
        <v>37694</v>
      </c>
      <c r="B151" s="22">
        <v>73</v>
      </c>
      <c r="C151" s="21">
        <v>0.806828678</v>
      </c>
      <c r="D151" s="20">
        <v>0.806828678</v>
      </c>
      <c r="E151" s="24">
        <v>0</v>
      </c>
      <c r="F151">
        <v>39.49279769</v>
      </c>
      <c r="G151">
        <v>-78.06305036</v>
      </c>
      <c r="H151" s="26">
        <v>948.3</v>
      </c>
      <c r="I151" s="23">
        <f t="shared" si="16"/>
        <v>913.15</v>
      </c>
      <c r="J151">
        <f t="shared" si="17"/>
        <v>863.761284651126</v>
      </c>
      <c r="K151" s="23">
        <f t="shared" si="18"/>
        <v>1107.261284651126</v>
      </c>
      <c r="L151" s="23">
        <f t="shared" si="15"/>
        <v>1126.2802846511258</v>
      </c>
      <c r="M151" s="23">
        <f t="shared" si="19"/>
        <v>1116.770784651126</v>
      </c>
      <c r="N151" s="23">
        <v>-1</v>
      </c>
      <c r="O151" s="23">
        <v>45.3</v>
      </c>
      <c r="P151" s="23">
        <v>39.6</v>
      </c>
      <c r="Q151" s="23">
        <f t="shared" si="20"/>
        <v>39.400000000000006</v>
      </c>
      <c r="S151"/>
      <c r="T151"/>
      <c r="Y151" s="30"/>
      <c r="Z151" s="30"/>
      <c r="AA151" s="30"/>
      <c r="AB151" s="30"/>
      <c r="AD151">
        <v>10075</v>
      </c>
      <c r="AE151">
        <v>993</v>
      </c>
      <c r="AF151">
        <v>454</v>
      </c>
      <c r="AG151">
        <v>126</v>
      </c>
      <c r="AH151">
        <v>44</v>
      </c>
      <c r="AI151">
        <v>94</v>
      </c>
      <c r="AJ151">
        <f t="shared" si="14"/>
        <v>213604.2402826855</v>
      </c>
      <c r="AK151">
        <f t="shared" si="14"/>
        <v>21053.003533568903</v>
      </c>
      <c r="AL151">
        <f t="shared" si="14"/>
        <v>9625.441696113074</v>
      </c>
      <c r="AM151">
        <f t="shared" si="14"/>
        <v>2671.3780918727916</v>
      </c>
      <c r="AN151">
        <f t="shared" si="14"/>
        <v>932.8621908127208</v>
      </c>
      <c r="AO151">
        <f t="shared" si="14"/>
        <v>1992.9328621908128</v>
      </c>
      <c r="AP151" s="26">
        <v>0.004</v>
      </c>
      <c r="AS151" s="26">
        <v>0.151</v>
      </c>
      <c r="AU151">
        <v>0.4424107075</v>
      </c>
      <c r="AV151"/>
      <c r="AW151" s="24">
        <v>0.005</v>
      </c>
    </row>
    <row r="152" spans="1:49" ht="12.75">
      <c r="A152" s="19">
        <v>37694</v>
      </c>
      <c r="B152" s="22">
        <v>73</v>
      </c>
      <c r="C152" s="21">
        <v>0.80694443</v>
      </c>
      <c r="D152" s="20">
        <v>0.80694443</v>
      </c>
      <c r="E152" s="24">
        <v>0</v>
      </c>
      <c r="F152">
        <v>39.49267106</v>
      </c>
      <c r="G152">
        <v>-78.05419534</v>
      </c>
      <c r="H152" s="26">
        <v>947.4</v>
      </c>
      <c r="I152" s="23">
        <f t="shared" si="16"/>
        <v>912.25</v>
      </c>
      <c r="J152">
        <f t="shared" si="17"/>
        <v>871.9496892094529</v>
      </c>
      <c r="K152" s="23">
        <f t="shared" si="18"/>
        <v>1115.449689209453</v>
      </c>
      <c r="L152" s="23">
        <f t="shared" si="15"/>
        <v>1134.4686892094528</v>
      </c>
      <c r="M152" s="23">
        <f t="shared" si="19"/>
        <v>1124.959189209453</v>
      </c>
      <c r="N152" s="23">
        <v>-0.7</v>
      </c>
      <c r="O152" s="23">
        <v>43.8</v>
      </c>
      <c r="P152" s="23">
        <v>39.1</v>
      </c>
      <c r="Q152" s="23">
        <f t="shared" si="20"/>
        <v>39.35</v>
      </c>
      <c r="S152"/>
      <c r="T152"/>
      <c r="Y152" s="30"/>
      <c r="Z152" s="30"/>
      <c r="AA152" s="30"/>
      <c r="AB152" s="30"/>
      <c r="AD152">
        <v>10107</v>
      </c>
      <c r="AE152">
        <v>958</v>
      </c>
      <c r="AF152">
        <v>432</v>
      </c>
      <c r="AG152">
        <v>125</v>
      </c>
      <c r="AH152">
        <v>51</v>
      </c>
      <c r="AI152">
        <v>71</v>
      </c>
      <c r="AJ152">
        <f t="shared" si="14"/>
        <v>214282.6855123675</v>
      </c>
      <c r="AK152">
        <f t="shared" si="14"/>
        <v>20310.95406360424</v>
      </c>
      <c r="AL152">
        <f t="shared" si="14"/>
        <v>9159.010600706713</v>
      </c>
      <c r="AM152">
        <f t="shared" si="14"/>
        <v>2650.1766784452298</v>
      </c>
      <c r="AN152">
        <f t="shared" si="14"/>
        <v>1081.2720848056538</v>
      </c>
      <c r="AO152">
        <f t="shared" si="14"/>
        <v>1505.3003533568904</v>
      </c>
      <c r="AP152" s="26">
        <v>0.004</v>
      </c>
      <c r="AS152" s="26">
        <v>0.151</v>
      </c>
      <c r="AU152">
        <v>0.5429266095</v>
      </c>
      <c r="AV152"/>
      <c r="AW152" s="24">
        <v>0.004</v>
      </c>
    </row>
    <row r="153" spans="1:49" ht="12.75">
      <c r="A153" s="19">
        <v>37694</v>
      </c>
      <c r="B153" s="22">
        <v>73</v>
      </c>
      <c r="C153" s="21">
        <v>0.807060182</v>
      </c>
      <c r="D153" s="20">
        <v>0.807060182</v>
      </c>
      <c r="E153" s="24">
        <v>0</v>
      </c>
      <c r="F153">
        <v>39.49270065</v>
      </c>
      <c r="G153">
        <v>-78.04525592</v>
      </c>
      <c r="H153" s="26">
        <v>947.4</v>
      </c>
      <c r="I153" s="23">
        <f t="shared" si="16"/>
        <v>912.25</v>
      </c>
      <c r="J153">
        <f t="shared" si="17"/>
        <v>871.9496892094529</v>
      </c>
      <c r="K153" s="23">
        <f t="shared" si="18"/>
        <v>1115.449689209453</v>
      </c>
      <c r="L153" s="23">
        <f t="shared" si="15"/>
        <v>1134.4686892094528</v>
      </c>
      <c r="M153" s="23">
        <f t="shared" si="19"/>
        <v>1124.959189209453</v>
      </c>
      <c r="N153" s="23">
        <v>-1.4</v>
      </c>
      <c r="O153" s="23">
        <v>42.7</v>
      </c>
      <c r="P153" s="23">
        <v>38.1</v>
      </c>
      <c r="Q153" s="23">
        <f t="shared" si="20"/>
        <v>38.6</v>
      </c>
      <c r="S153">
        <v>2.36E-05</v>
      </c>
      <c r="T153">
        <v>1.65E-05</v>
      </c>
      <c r="U153">
        <v>1.02E-05</v>
      </c>
      <c r="V153">
        <v>9.69E-07</v>
      </c>
      <c r="W153">
        <v>1.83E-07</v>
      </c>
      <c r="X153">
        <v>-2.12E-06</v>
      </c>
      <c r="Y153" s="30">
        <v>891.4</v>
      </c>
      <c r="Z153" s="30">
        <v>297</v>
      </c>
      <c r="AA153" s="30">
        <v>290.3</v>
      </c>
      <c r="AB153" s="30">
        <v>14.7</v>
      </c>
      <c r="AD153">
        <v>10173</v>
      </c>
      <c r="AE153">
        <v>914</v>
      </c>
      <c r="AF153">
        <v>432</v>
      </c>
      <c r="AG153">
        <v>120</v>
      </c>
      <c r="AH153">
        <v>49</v>
      </c>
      <c r="AI153">
        <v>97</v>
      </c>
      <c r="AJ153">
        <f t="shared" si="14"/>
        <v>215681.97879858656</v>
      </c>
      <c r="AK153">
        <f t="shared" si="14"/>
        <v>19378.09187279152</v>
      </c>
      <c r="AL153">
        <f t="shared" si="14"/>
        <v>9159.010600706713</v>
      </c>
      <c r="AM153">
        <f t="shared" si="14"/>
        <v>2544.1696113074204</v>
      </c>
      <c r="AN153">
        <f t="shared" si="14"/>
        <v>1038.86925795053</v>
      </c>
      <c r="AO153">
        <f t="shared" si="14"/>
        <v>2056.537102473498</v>
      </c>
      <c r="AP153" s="26">
        <v>0.005</v>
      </c>
      <c r="AS153" s="26">
        <v>0.171</v>
      </c>
      <c r="AU153">
        <v>0.7561157942</v>
      </c>
      <c r="AV153"/>
      <c r="AW153" s="24">
        <v>0.002</v>
      </c>
    </row>
    <row r="154" spans="1:49" ht="12.75">
      <c r="A154" s="19">
        <v>37694</v>
      </c>
      <c r="B154" s="22">
        <v>73</v>
      </c>
      <c r="C154" s="21">
        <v>0.807175934</v>
      </c>
      <c r="D154" s="20">
        <v>0.807175934</v>
      </c>
      <c r="E154" s="24">
        <v>0</v>
      </c>
      <c r="F154">
        <v>39.4928204</v>
      </c>
      <c r="G154">
        <v>-78.03635568</v>
      </c>
      <c r="H154" s="26">
        <v>947.2</v>
      </c>
      <c r="I154" s="23">
        <f t="shared" si="16"/>
        <v>912.0500000000001</v>
      </c>
      <c r="J154">
        <f t="shared" si="17"/>
        <v>873.7704317200626</v>
      </c>
      <c r="K154" s="23">
        <f t="shared" si="18"/>
        <v>1117.2704317200626</v>
      </c>
      <c r="L154" s="23">
        <f t="shared" si="15"/>
        <v>1136.2894317200626</v>
      </c>
      <c r="M154" s="23">
        <f t="shared" si="19"/>
        <v>1126.7799317200625</v>
      </c>
      <c r="N154" s="23">
        <v>-1.4</v>
      </c>
      <c r="O154" s="23">
        <v>43.9</v>
      </c>
      <c r="P154" s="23">
        <v>40.2</v>
      </c>
      <c r="Q154" s="23">
        <f t="shared" si="20"/>
        <v>39.150000000000006</v>
      </c>
      <c r="S154"/>
      <c r="T154"/>
      <c r="Y154" s="30"/>
      <c r="Z154" s="30"/>
      <c r="AA154" s="30"/>
      <c r="AB154" s="30"/>
      <c r="AD154">
        <v>9953</v>
      </c>
      <c r="AE154">
        <v>954</v>
      </c>
      <c r="AF154">
        <v>455</v>
      </c>
      <c r="AG154">
        <v>129</v>
      </c>
      <c r="AH154">
        <v>45</v>
      </c>
      <c r="AI154">
        <v>85</v>
      </c>
      <c r="AJ154">
        <f t="shared" si="14"/>
        <v>211017.66784452298</v>
      </c>
      <c r="AK154">
        <f t="shared" si="14"/>
        <v>20226.14840989399</v>
      </c>
      <c r="AL154">
        <f t="shared" si="14"/>
        <v>9646.643109540635</v>
      </c>
      <c r="AM154">
        <f t="shared" si="14"/>
        <v>2734.982332155477</v>
      </c>
      <c r="AN154">
        <f t="shared" si="14"/>
        <v>954.0636042402826</v>
      </c>
      <c r="AO154">
        <f t="shared" si="14"/>
        <v>1802.1201413427561</v>
      </c>
      <c r="AP154" s="26">
        <v>0.005</v>
      </c>
      <c r="AS154" s="26">
        <v>0.171</v>
      </c>
      <c r="AU154">
        <v>0.9516094923</v>
      </c>
      <c r="AV154"/>
      <c r="AW154" s="24">
        <v>0.001</v>
      </c>
    </row>
    <row r="155" spans="1:49" ht="12.75">
      <c r="A155" s="19">
        <v>37694</v>
      </c>
      <c r="B155" s="22">
        <v>73</v>
      </c>
      <c r="C155" s="21">
        <v>0.807291687</v>
      </c>
      <c r="D155" s="20">
        <v>0.807291687</v>
      </c>
      <c r="E155" s="24">
        <v>0</v>
      </c>
      <c r="F155">
        <v>39.4930936</v>
      </c>
      <c r="G155">
        <v>-78.02750941</v>
      </c>
      <c r="H155" s="26">
        <v>946.5</v>
      </c>
      <c r="I155" s="23">
        <f t="shared" si="16"/>
        <v>911.35</v>
      </c>
      <c r="J155">
        <f t="shared" si="17"/>
        <v>880.1461762039473</v>
      </c>
      <c r="K155" s="23">
        <f t="shared" si="18"/>
        <v>1123.6461762039473</v>
      </c>
      <c r="L155" s="23">
        <f t="shared" si="15"/>
        <v>1142.6651762039473</v>
      </c>
      <c r="M155" s="23">
        <f t="shared" si="19"/>
        <v>1133.1556762039472</v>
      </c>
      <c r="N155" s="23">
        <v>-1.4</v>
      </c>
      <c r="O155" s="23">
        <v>44.3</v>
      </c>
      <c r="P155" s="23">
        <v>40.6</v>
      </c>
      <c r="Q155" s="23">
        <f t="shared" si="20"/>
        <v>40.400000000000006</v>
      </c>
      <c r="S155"/>
      <c r="T155"/>
      <c r="Y155" s="30"/>
      <c r="Z155" s="30"/>
      <c r="AA155" s="30"/>
      <c r="AB155" s="30"/>
      <c r="AD155">
        <v>9894</v>
      </c>
      <c r="AE155">
        <v>972</v>
      </c>
      <c r="AF155">
        <v>485</v>
      </c>
      <c r="AG155">
        <v>141</v>
      </c>
      <c r="AH155">
        <v>58</v>
      </c>
      <c r="AI155">
        <v>91</v>
      </c>
      <c r="AJ155">
        <f t="shared" si="14"/>
        <v>209766.78445229682</v>
      </c>
      <c r="AK155">
        <f t="shared" si="14"/>
        <v>20607.773851590104</v>
      </c>
      <c r="AL155">
        <f t="shared" si="14"/>
        <v>10282.68551236749</v>
      </c>
      <c r="AM155">
        <f t="shared" si="14"/>
        <v>2989.399293286219</v>
      </c>
      <c r="AN155">
        <f t="shared" si="14"/>
        <v>1229.6819787985864</v>
      </c>
      <c r="AO155">
        <f t="shared" si="14"/>
        <v>1929.3286219081272</v>
      </c>
      <c r="AP155" s="26">
        <v>0.004</v>
      </c>
      <c r="AS155" s="26">
        <v>0.191</v>
      </c>
      <c r="AU155">
        <v>1.157348871</v>
      </c>
      <c r="AV155"/>
      <c r="AW155" s="24">
        <v>0.003</v>
      </c>
    </row>
    <row r="156" spans="1:49" ht="12.75">
      <c r="A156" s="19">
        <v>37694</v>
      </c>
      <c r="B156" s="22">
        <v>73</v>
      </c>
      <c r="C156" s="21">
        <v>0.807407379</v>
      </c>
      <c r="D156" s="20">
        <v>0.807407379</v>
      </c>
      <c r="E156" s="24">
        <v>0</v>
      </c>
      <c r="F156">
        <v>39.49353727</v>
      </c>
      <c r="G156">
        <v>-78.01876867</v>
      </c>
      <c r="H156" s="26">
        <v>946.4</v>
      </c>
      <c r="I156" s="23">
        <f t="shared" si="16"/>
        <v>911.25</v>
      </c>
      <c r="J156">
        <f t="shared" si="17"/>
        <v>881.0573965902448</v>
      </c>
      <c r="K156" s="23">
        <f t="shared" si="18"/>
        <v>1124.557396590245</v>
      </c>
      <c r="L156" s="23">
        <f t="shared" si="15"/>
        <v>1143.5763965902447</v>
      </c>
      <c r="M156" s="23">
        <f t="shared" si="19"/>
        <v>1134.0668965902448</v>
      </c>
      <c r="N156" s="23">
        <v>-0.9</v>
      </c>
      <c r="O156" s="23">
        <v>42.9</v>
      </c>
      <c r="P156" s="23">
        <v>38.3</v>
      </c>
      <c r="Q156" s="23">
        <f t="shared" si="20"/>
        <v>39.45</v>
      </c>
      <c r="S156">
        <v>2.27E-05</v>
      </c>
      <c r="T156">
        <v>1.6E-05</v>
      </c>
      <c r="U156">
        <v>1.03E-05</v>
      </c>
      <c r="V156">
        <v>9.88E-07</v>
      </c>
      <c r="W156">
        <v>1.75E-07</v>
      </c>
      <c r="X156">
        <v>-1.94E-06</v>
      </c>
      <c r="Y156" s="30">
        <v>890.3</v>
      </c>
      <c r="Z156" s="30">
        <v>296.9</v>
      </c>
      <c r="AA156" s="30">
        <v>290.2</v>
      </c>
      <c r="AB156" s="30">
        <v>14.5</v>
      </c>
      <c r="AC156">
        <v>18117</v>
      </c>
      <c r="AD156">
        <v>9644</v>
      </c>
      <c r="AE156">
        <v>864</v>
      </c>
      <c r="AF156">
        <v>425</v>
      </c>
      <c r="AG156">
        <v>132</v>
      </c>
      <c r="AH156">
        <v>61</v>
      </c>
      <c r="AI156">
        <v>107</v>
      </c>
      <c r="AJ156">
        <f t="shared" si="14"/>
        <v>204466.43109540635</v>
      </c>
      <c r="AK156">
        <f t="shared" si="14"/>
        <v>18318.021201413427</v>
      </c>
      <c r="AL156">
        <f t="shared" si="14"/>
        <v>9010.60070671378</v>
      </c>
      <c r="AM156">
        <f t="shared" si="14"/>
        <v>2798.5865724381624</v>
      </c>
      <c r="AN156">
        <f t="shared" si="14"/>
        <v>1293.286219081272</v>
      </c>
      <c r="AO156">
        <f t="shared" si="14"/>
        <v>2268.5512367491165</v>
      </c>
      <c r="AP156" s="26">
        <v>0.003</v>
      </c>
      <c r="AS156" s="26">
        <v>0.211</v>
      </c>
      <c r="AU156">
        <v>1.296976089</v>
      </c>
      <c r="AV156"/>
      <c r="AW156" s="24">
        <v>0.006</v>
      </c>
    </row>
    <row r="157" spans="1:49" ht="12.75">
      <c r="A157" s="19">
        <v>37694</v>
      </c>
      <c r="B157" s="22">
        <v>73</v>
      </c>
      <c r="C157" s="21">
        <v>0.807523131</v>
      </c>
      <c r="D157" s="20">
        <v>0.807523131</v>
      </c>
      <c r="E157" s="24">
        <v>0</v>
      </c>
      <c r="F157">
        <v>39.49405088</v>
      </c>
      <c r="G157">
        <v>-78.00998796</v>
      </c>
      <c r="H157" s="26">
        <v>946.8</v>
      </c>
      <c r="I157" s="23">
        <f t="shared" si="16"/>
        <v>911.65</v>
      </c>
      <c r="J157">
        <f t="shared" si="17"/>
        <v>877.4131148390678</v>
      </c>
      <c r="K157" s="23">
        <f t="shared" si="18"/>
        <v>1120.913114839068</v>
      </c>
      <c r="L157" s="23">
        <f t="shared" si="15"/>
        <v>1139.9321148390677</v>
      </c>
      <c r="M157" s="23">
        <f t="shared" si="19"/>
        <v>1130.4226148390678</v>
      </c>
      <c r="N157" s="23">
        <v>-1.6</v>
      </c>
      <c r="O157" s="23">
        <v>44.4</v>
      </c>
      <c r="P157" s="23">
        <v>37.8</v>
      </c>
      <c r="Q157" s="23">
        <f t="shared" si="20"/>
        <v>38.05</v>
      </c>
      <c r="S157"/>
      <c r="T157"/>
      <c r="Y157" s="30"/>
      <c r="Z157" s="30"/>
      <c r="AA157" s="30"/>
      <c r="AB157" s="30"/>
      <c r="AD157">
        <v>9733</v>
      </c>
      <c r="AE157">
        <v>901</v>
      </c>
      <c r="AF157">
        <v>438</v>
      </c>
      <c r="AG157">
        <v>120</v>
      </c>
      <c r="AH157">
        <v>55</v>
      </c>
      <c r="AI157">
        <v>121</v>
      </c>
      <c r="AJ157">
        <f t="shared" si="14"/>
        <v>206353.35689045937</v>
      </c>
      <c r="AK157">
        <f t="shared" si="14"/>
        <v>19102.473498233216</v>
      </c>
      <c r="AL157">
        <f t="shared" si="14"/>
        <v>9286.219081272084</v>
      </c>
      <c r="AM157">
        <f t="shared" si="14"/>
        <v>2544.1696113074204</v>
      </c>
      <c r="AN157">
        <f t="shared" si="14"/>
        <v>1166.077738515901</v>
      </c>
      <c r="AO157">
        <f t="shared" si="14"/>
        <v>2565.3710247349823</v>
      </c>
      <c r="AP157" s="26">
        <v>0.006</v>
      </c>
      <c r="AS157" s="26">
        <v>0.222</v>
      </c>
      <c r="AU157">
        <v>1.351857424</v>
      </c>
      <c r="AV157"/>
      <c r="AW157" s="24">
        <v>0.005</v>
      </c>
    </row>
    <row r="158" spans="1:49" ht="12.75">
      <c r="A158" s="19">
        <v>37694</v>
      </c>
      <c r="B158" s="22">
        <v>73</v>
      </c>
      <c r="C158" s="21">
        <v>0.807638884</v>
      </c>
      <c r="D158" s="20">
        <v>0.807638884</v>
      </c>
      <c r="E158" s="24">
        <v>0</v>
      </c>
      <c r="F158">
        <v>39.49466475</v>
      </c>
      <c r="G158">
        <v>-78.00129617</v>
      </c>
      <c r="H158" s="26">
        <v>947.3</v>
      </c>
      <c r="I158" s="23">
        <f t="shared" si="16"/>
        <v>912.15</v>
      </c>
      <c r="J158">
        <f t="shared" si="17"/>
        <v>872.8600105622608</v>
      </c>
      <c r="K158" s="23">
        <f t="shared" si="18"/>
        <v>1116.3600105622609</v>
      </c>
      <c r="L158" s="23">
        <f t="shared" si="15"/>
        <v>1135.3790105622606</v>
      </c>
      <c r="M158" s="23">
        <f t="shared" si="19"/>
        <v>1125.8695105622608</v>
      </c>
      <c r="N158" s="23">
        <v>-1.3</v>
      </c>
      <c r="O158" s="23">
        <v>45</v>
      </c>
      <c r="P158" s="23">
        <v>36.3</v>
      </c>
      <c r="Q158" s="23">
        <f t="shared" si="20"/>
        <v>37.05</v>
      </c>
      <c r="S158"/>
      <c r="T158"/>
      <c r="Y158" s="30"/>
      <c r="Z158" s="30"/>
      <c r="AA158" s="30"/>
      <c r="AB158" s="30"/>
      <c r="AD158">
        <v>8999</v>
      </c>
      <c r="AE158">
        <v>814</v>
      </c>
      <c r="AF158">
        <v>448</v>
      </c>
      <c r="AG158">
        <v>113</v>
      </c>
      <c r="AH158">
        <v>47</v>
      </c>
      <c r="AI158">
        <v>96</v>
      </c>
      <c r="AJ158">
        <f t="shared" si="14"/>
        <v>190791.51943462898</v>
      </c>
      <c r="AK158">
        <f t="shared" si="14"/>
        <v>17257.950530035334</v>
      </c>
      <c r="AL158">
        <f t="shared" si="14"/>
        <v>9498.233215547703</v>
      </c>
      <c r="AM158">
        <f aca="true" t="shared" si="21" ref="AJ158:AO200">IF(AG158&gt;0,(AG158*(60/1))/2.83,"")</f>
        <v>2395.7597173144877</v>
      </c>
      <c r="AN158">
        <f t="shared" si="21"/>
        <v>996.4664310954064</v>
      </c>
      <c r="AO158">
        <f t="shared" si="21"/>
        <v>2035.3356890459363</v>
      </c>
      <c r="AP158" s="26">
        <v>0.006</v>
      </c>
      <c r="AS158" s="26">
        <v>0.211</v>
      </c>
      <c r="AU158">
        <v>1.500789881</v>
      </c>
      <c r="AV158"/>
      <c r="AW158" s="24">
        <v>0.004</v>
      </c>
    </row>
    <row r="159" spans="1:49" ht="12.75">
      <c r="A159" s="19">
        <v>37694</v>
      </c>
      <c r="B159" s="22">
        <v>73</v>
      </c>
      <c r="C159" s="21">
        <v>0.807754636</v>
      </c>
      <c r="D159" s="20">
        <v>0.807754636</v>
      </c>
      <c r="E159" s="24">
        <v>0</v>
      </c>
      <c r="F159">
        <v>39.49504569</v>
      </c>
      <c r="G159">
        <v>-77.99256176</v>
      </c>
      <c r="H159" s="26">
        <v>947.6</v>
      </c>
      <c r="I159" s="23">
        <f t="shared" si="16"/>
        <v>912.45</v>
      </c>
      <c r="J159">
        <f t="shared" si="17"/>
        <v>870.1293458313063</v>
      </c>
      <c r="K159" s="23">
        <f t="shared" si="18"/>
        <v>1113.6293458313062</v>
      </c>
      <c r="L159" s="23">
        <f t="shared" si="15"/>
        <v>1132.6483458313064</v>
      </c>
      <c r="M159" s="23">
        <f t="shared" si="19"/>
        <v>1123.1388458313063</v>
      </c>
      <c r="N159" s="23">
        <v>-1.5</v>
      </c>
      <c r="O159" s="23">
        <v>44.9</v>
      </c>
      <c r="P159" s="23">
        <v>35.7</v>
      </c>
      <c r="Q159" s="23">
        <f t="shared" si="20"/>
        <v>36</v>
      </c>
      <c r="S159">
        <v>2.25E-05</v>
      </c>
      <c r="T159">
        <v>1.65E-05</v>
      </c>
      <c r="U159">
        <v>1.06E-05</v>
      </c>
      <c r="V159">
        <v>9.77E-07</v>
      </c>
      <c r="W159">
        <v>2.32E-07</v>
      </c>
      <c r="X159">
        <v>-1.93E-06</v>
      </c>
      <c r="Y159" s="30">
        <v>890.6</v>
      </c>
      <c r="Z159" s="30">
        <v>296.8</v>
      </c>
      <c r="AA159" s="30">
        <v>290</v>
      </c>
      <c r="AB159" s="30">
        <v>14.5</v>
      </c>
      <c r="AD159">
        <v>9339</v>
      </c>
      <c r="AE159">
        <v>801</v>
      </c>
      <c r="AF159">
        <v>399</v>
      </c>
      <c r="AG159">
        <v>109</v>
      </c>
      <c r="AH159">
        <v>47</v>
      </c>
      <c r="AI159">
        <v>95</v>
      </c>
      <c r="AJ159">
        <f t="shared" si="21"/>
        <v>198000</v>
      </c>
      <c r="AK159">
        <f t="shared" si="21"/>
        <v>16982.33215547703</v>
      </c>
      <c r="AL159">
        <f t="shared" si="21"/>
        <v>8459.363957597174</v>
      </c>
      <c r="AM159">
        <f t="shared" si="21"/>
        <v>2310.95406360424</v>
      </c>
      <c r="AN159">
        <f t="shared" si="21"/>
        <v>996.4664310954064</v>
      </c>
      <c r="AO159">
        <f t="shared" si="21"/>
        <v>2014.1342756183744</v>
      </c>
      <c r="AP159" s="26">
        <v>0.004</v>
      </c>
      <c r="AS159" s="26">
        <v>0.211</v>
      </c>
      <c r="AU159">
        <v>1.585470438</v>
      </c>
      <c r="AV159"/>
      <c r="AW159" s="24">
        <v>0.002</v>
      </c>
    </row>
    <row r="160" spans="1:49" ht="12.75">
      <c r="A160" s="19">
        <v>37694</v>
      </c>
      <c r="B160" s="22">
        <v>73</v>
      </c>
      <c r="C160" s="21">
        <v>0.807870388</v>
      </c>
      <c r="D160" s="20">
        <v>0.807870388</v>
      </c>
      <c r="E160" s="24">
        <v>0</v>
      </c>
      <c r="F160">
        <v>39.49504758</v>
      </c>
      <c r="G160">
        <v>-77.98382415</v>
      </c>
      <c r="H160" s="26">
        <v>948.2</v>
      </c>
      <c r="I160" s="23">
        <f t="shared" si="16"/>
        <v>913.0500000000001</v>
      </c>
      <c r="J160">
        <f t="shared" si="17"/>
        <v>864.6707087427138</v>
      </c>
      <c r="K160" s="23">
        <f t="shared" si="18"/>
        <v>1108.170708742714</v>
      </c>
      <c r="L160" s="23">
        <f t="shared" si="15"/>
        <v>1127.1897087427137</v>
      </c>
      <c r="M160" s="23">
        <f t="shared" si="19"/>
        <v>1117.6802087427138</v>
      </c>
      <c r="N160" s="23">
        <v>-1.7</v>
      </c>
      <c r="O160" s="23">
        <v>45.6</v>
      </c>
      <c r="P160" s="23">
        <v>35.6</v>
      </c>
      <c r="Q160" s="23">
        <f t="shared" si="20"/>
        <v>35.650000000000006</v>
      </c>
      <c r="S160"/>
      <c r="T160"/>
      <c r="Y160" s="30"/>
      <c r="Z160" s="30"/>
      <c r="AA160" s="30"/>
      <c r="AB160" s="30"/>
      <c r="AD160">
        <v>9521</v>
      </c>
      <c r="AE160">
        <v>932</v>
      </c>
      <c r="AF160">
        <v>427</v>
      </c>
      <c r="AG160">
        <v>111</v>
      </c>
      <c r="AH160">
        <v>47</v>
      </c>
      <c r="AI160">
        <v>110</v>
      </c>
      <c r="AJ160">
        <f t="shared" si="21"/>
        <v>201858.65724381624</v>
      </c>
      <c r="AK160">
        <f t="shared" si="21"/>
        <v>19759.717314487632</v>
      </c>
      <c r="AL160">
        <f t="shared" si="21"/>
        <v>9053.003533568904</v>
      </c>
      <c r="AM160">
        <f t="shared" si="21"/>
        <v>2353.356890459364</v>
      </c>
      <c r="AN160">
        <f t="shared" si="21"/>
        <v>996.4664310954064</v>
      </c>
      <c r="AO160">
        <f t="shared" si="21"/>
        <v>2332.155477031802</v>
      </c>
      <c r="AP160" s="26">
        <v>0.006</v>
      </c>
      <c r="AS160" s="26">
        <v>0.211</v>
      </c>
      <c r="AU160">
        <v>1.565393209</v>
      </c>
      <c r="AV160"/>
      <c r="AW160" s="24">
        <v>0.001</v>
      </c>
    </row>
    <row r="161" spans="1:49" ht="12.75">
      <c r="A161" s="19">
        <v>37694</v>
      </c>
      <c r="B161" s="22">
        <v>73</v>
      </c>
      <c r="C161" s="21">
        <v>0.80798614</v>
      </c>
      <c r="D161" s="20">
        <v>0.80798614</v>
      </c>
      <c r="E161" s="24">
        <v>0</v>
      </c>
      <c r="F161">
        <v>39.49422526</v>
      </c>
      <c r="G161">
        <v>-77.97508488</v>
      </c>
      <c r="H161" s="26">
        <v>947.6</v>
      </c>
      <c r="I161" s="23">
        <f t="shared" si="16"/>
        <v>912.45</v>
      </c>
      <c r="J161">
        <f t="shared" si="17"/>
        <v>870.1293458313063</v>
      </c>
      <c r="K161" s="23">
        <f t="shared" si="18"/>
        <v>1113.6293458313062</v>
      </c>
      <c r="L161" s="23">
        <f t="shared" si="15"/>
        <v>1132.6483458313064</v>
      </c>
      <c r="M161" s="23">
        <f t="shared" si="19"/>
        <v>1123.1388458313063</v>
      </c>
      <c r="N161" s="23">
        <v>-1.9</v>
      </c>
      <c r="O161" s="23">
        <v>46.4</v>
      </c>
      <c r="P161" s="23">
        <v>35.8</v>
      </c>
      <c r="Q161" s="23">
        <f t="shared" si="20"/>
        <v>35.7</v>
      </c>
      <c r="S161"/>
      <c r="T161"/>
      <c r="Y161" s="30"/>
      <c r="Z161" s="30"/>
      <c r="AA161" s="30"/>
      <c r="AB161" s="30"/>
      <c r="AD161">
        <v>9973</v>
      </c>
      <c r="AE161">
        <v>957</v>
      </c>
      <c r="AF161">
        <v>509</v>
      </c>
      <c r="AG161">
        <v>130</v>
      </c>
      <c r="AH161">
        <v>58</v>
      </c>
      <c r="AI161">
        <v>139</v>
      </c>
      <c r="AJ161">
        <f t="shared" si="21"/>
        <v>211441.6961130742</v>
      </c>
      <c r="AK161">
        <f t="shared" si="21"/>
        <v>20289.752650176677</v>
      </c>
      <c r="AL161">
        <f t="shared" si="21"/>
        <v>10791.519434628975</v>
      </c>
      <c r="AM161">
        <f t="shared" si="21"/>
        <v>2756.1837455830387</v>
      </c>
      <c r="AN161">
        <f t="shared" si="21"/>
        <v>1229.6819787985864</v>
      </c>
      <c r="AO161">
        <f t="shared" si="21"/>
        <v>2946.9964664310955</v>
      </c>
      <c r="AP161" s="26">
        <v>0.004</v>
      </c>
      <c r="AS161" s="26">
        <v>0.231</v>
      </c>
      <c r="AU161">
        <v>1.463363767</v>
      </c>
      <c r="AV161"/>
      <c r="AW161" s="24">
        <v>0.004</v>
      </c>
    </row>
    <row r="162" spans="1:49" ht="12.75">
      <c r="A162" s="19">
        <v>37694</v>
      </c>
      <c r="B162" s="22">
        <v>73</v>
      </c>
      <c r="C162" s="21">
        <v>0.808101833</v>
      </c>
      <c r="D162" s="20">
        <v>0.808101833</v>
      </c>
      <c r="E162" s="24">
        <v>0</v>
      </c>
      <c r="F162">
        <v>39.49323792</v>
      </c>
      <c r="G162">
        <v>-77.96640272</v>
      </c>
      <c r="H162" s="26">
        <v>948.4</v>
      </c>
      <c r="I162" s="23">
        <f t="shared" si="16"/>
        <v>913.25</v>
      </c>
      <c r="J162">
        <f t="shared" si="17"/>
        <v>862.8519601460549</v>
      </c>
      <c r="K162" s="23">
        <f t="shared" si="18"/>
        <v>1106.3519601460548</v>
      </c>
      <c r="L162" s="23">
        <f t="shared" si="15"/>
        <v>1125.370960146055</v>
      </c>
      <c r="M162" s="23">
        <f t="shared" si="19"/>
        <v>1115.861460146055</v>
      </c>
      <c r="N162" s="23">
        <v>-1.8</v>
      </c>
      <c r="O162" s="23">
        <v>46.2</v>
      </c>
      <c r="P162" s="23">
        <v>35.8</v>
      </c>
      <c r="Q162" s="23">
        <f t="shared" si="20"/>
        <v>35.8</v>
      </c>
      <c r="S162">
        <v>2.4E-05</v>
      </c>
      <c r="T162">
        <v>1.64E-05</v>
      </c>
      <c r="U162">
        <v>1.14E-05</v>
      </c>
      <c r="V162">
        <v>9.84E-07</v>
      </c>
      <c r="W162">
        <v>2.05E-07</v>
      </c>
      <c r="X162">
        <v>-1.84E-06</v>
      </c>
      <c r="Y162" s="30">
        <v>891.5</v>
      </c>
      <c r="Z162" s="30">
        <v>296.7</v>
      </c>
      <c r="AA162" s="30">
        <v>289.8</v>
      </c>
      <c r="AB162" s="30">
        <v>14.3</v>
      </c>
      <c r="AC162">
        <v>25075</v>
      </c>
      <c r="AD162">
        <v>9942</v>
      </c>
      <c r="AE162">
        <v>938</v>
      </c>
      <c r="AF162">
        <v>434</v>
      </c>
      <c r="AG162">
        <v>138</v>
      </c>
      <c r="AH162">
        <v>44</v>
      </c>
      <c r="AI162">
        <v>141</v>
      </c>
      <c r="AJ162">
        <f t="shared" si="21"/>
        <v>210784.45229681977</v>
      </c>
      <c r="AK162">
        <f t="shared" si="21"/>
        <v>19886.925795053005</v>
      </c>
      <c r="AL162">
        <f t="shared" si="21"/>
        <v>9201.413427561838</v>
      </c>
      <c r="AM162">
        <f t="shared" si="21"/>
        <v>2925.7950530035337</v>
      </c>
      <c r="AN162">
        <f t="shared" si="21"/>
        <v>932.8621908127208</v>
      </c>
      <c r="AO162">
        <f t="shared" si="21"/>
        <v>2989.399293286219</v>
      </c>
      <c r="AP162" s="26">
        <v>0.004</v>
      </c>
      <c r="AS162" s="26">
        <v>0.213</v>
      </c>
      <c r="AU162">
        <v>1.379490733</v>
      </c>
      <c r="AV162"/>
      <c r="AW162" s="24">
        <v>0.008</v>
      </c>
    </row>
    <row r="163" spans="1:49" ht="12.75">
      <c r="A163" s="19">
        <v>37694</v>
      </c>
      <c r="B163" s="22">
        <v>73</v>
      </c>
      <c r="C163" s="21">
        <v>0.808217585</v>
      </c>
      <c r="D163" s="20">
        <v>0.808217585</v>
      </c>
      <c r="E163" s="24">
        <v>0</v>
      </c>
      <c r="F163">
        <v>39.49221393</v>
      </c>
      <c r="G163">
        <v>-77.95774862</v>
      </c>
      <c r="H163" s="26">
        <v>949.1</v>
      </c>
      <c r="I163" s="23">
        <f t="shared" si="16"/>
        <v>913.95</v>
      </c>
      <c r="J163">
        <f t="shared" si="17"/>
        <v>856.4894752021288</v>
      </c>
      <c r="K163" s="23">
        <f t="shared" si="18"/>
        <v>1099.9894752021287</v>
      </c>
      <c r="L163" s="23">
        <f t="shared" si="15"/>
        <v>1119.008475202129</v>
      </c>
      <c r="M163" s="23">
        <f t="shared" si="19"/>
        <v>1109.4989752021288</v>
      </c>
      <c r="N163" s="23">
        <v>-1.1</v>
      </c>
      <c r="O163" s="23">
        <v>44.6</v>
      </c>
      <c r="P163" s="23">
        <v>37.6</v>
      </c>
      <c r="Q163" s="23">
        <f t="shared" si="20"/>
        <v>36.7</v>
      </c>
      <c r="S163"/>
      <c r="T163"/>
      <c r="Y163" s="30"/>
      <c r="Z163" s="30"/>
      <c r="AA163" s="30"/>
      <c r="AB163" s="30"/>
      <c r="AD163">
        <v>9800</v>
      </c>
      <c r="AE163">
        <v>898</v>
      </c>
      <c r="AF163">
        <v>409</v>
      </c>
      <c r="AG163">
        <v>118</v>
      </c>
      <c r="AH163">
        <v>53</v>
      </c>
      <c r="AI163">
        <v>118</v>
      </c>
      <c r="AJ163">
        <f t="shared" si="21"/>
        <v>207773.851590106</v>
      </c>
      <c r="AK163">
        <f t="shared" si="21"/>
        <v>19038.86925795053</v>
      </c>
      <c r="AL163">
        <f t="shared" si="21"/>
        <v>8671.378091872792</v>
      </c>
      <c r="AM163">
        <f t="shared" si="21"/>
        <v>2501.7667844522966</v>
      </c>
      <c r="AN163">
        <f t="shared" si="21"/>
        <v>1123.6749116607773</v>
      </c>
      <c r="AO163">
        <f t="shared" si="21"/>
        <v>2501.7667844522966</v>
      </c>
      <c r="AP163" s="26">
        <v>0.005</v>
      </c>
      <c r="AS163" s="26">
        <v>0.222</v>
      </c>
      <c r="AU163">
        <v>1.335662603</v>
      </c>
      <c r="AV163"/>
      <c r="AW163" s="24">
        <v>0.006</v>
      </c>
    </row>
    <row r="164" spans="1:49" ht="12.75">
      <c r="A164" s="19">
        <v>37694</v>
      </c>
      <c r="B164" s="22">
        <v>73</v>
      </c>
      <c r="C164" s="21">
        <v>0.808333337</v>
      </c>
      <c r="D164" s="20">
        <v>0.808333337</v>
      </c>
      <c r="E164" s="24">
        <v>0</v>
      </c>
      <c r="F164">
        <v>39.4909787</v>
      </c>
      <c r="G164">
        <v>-77.9491705</v>
      </c>
      <c r="H164" s="26">
        <v>950</v>
      </c>
      <c r="I164" s="23">
        <f t="shared" si="16"/>
        <v>914.85</v>
      </c>
      <c r="J164">
        <f t="shared" si="17"/>
        <v>848.3162940580618</v>
      </c>
      <c r="K164" s="23">
        <f t="shared" si="18"/>
        <v>1091.8162940580619</v>
      </c>
      <c r="L164" s="23">
        <f t="shared" si="15"/>
        <v>1110.8352940580617</v>
      </c>
      <c r="M164" s="23">
        <f t="shared" si="19"/>
        <v>1101.3257940580618</v>
      </c>
      <c r="N164" s="23">
        <v>-1.1</v>
      </c>
      <c r="O164" s="23">
        <v>42.7</v>
      </c>
      <c r="P164" s="23">
        <v>37.6</v>
      </c>
      <c r="Q164" s="23">
        <f t="shared" si="20"/>
        <v>37.6</v>
      </c>
      <c r="S164"/>
      <c r="T164"/>
      <c r="Y164" s="30"/>
      <c r="Z164" s="30"/>
      <c r="AA164" s="30"/>
      <c r="AB164" s="30"/>
      <c r="AD164">
        <v>9976</v>
      </c>
      <c r="AE164">
        <v>904</v>
      </c>
      <c r="AF164">
        <v>498</v>
      </c>
      <c r="AG164">
        <v>141</v>
      </c>
      <c r="AH164">
        <v>51</v>
      </c>
      <c r="AI164">
        <v>118</v>
      </c>
      <c r="AJ164">
        <f t="shared" si="21"/>
        <v>211505.3003533569</v>
      </c>
      <c r="AK164">
        <f t="shared" si="21"/>
        <v>19166.0777385159</v>
      </c>
      <c r="AL164">
        <f t="shared" si="21"/>
        <v>10558.303886925794</v>
      </c>
      <c r="AM164">
        <f t="shared" si="21"/>
        <v>2989.399293286219</v>
      </c>
      <c r="AN164">
        <f t="shared" si="21"/>
        <v>1081.2720848056538</v>
      </c>
      <c r="AO164">
        <f t="shared" si="21"/>
        <v>2501.7667844522966</v>
      </c>
      <c r="AP164" s="26">
        <v>0.004</v>
      </c>
      <c r="AS164" s="26">
        <v>0.161</v>
      </c>
      <c r="AU164">
        <v>1.149361968</v>
      </c>
      <c r="AV164"/>
      <c r="AW164" s="24">
        <v>0.004</v>
      </c>
    </row>
    <row r="165" spans="1:49" ht="12.75">
      <c r="A165" s="19">
        <v>37694</v>
      </c>
      <c r="B165" s="22">
        <v>73</v>
      </c>
      <c r="C165" s="21">
        <v>0.80844909</v>
      </c>
      <c r="D165" s="20">
        <v>0.80844909</v>
      </c>
      <c r="E165" s="24">
        <v>0</v>
      </c>
      <c r="F165">
        <v>39.48938936</v>
      </c>
      <c r="G165">
        <v>-77.94057481</v>
      </c>
      <c r="H165" s="26">
        <v>948.7</v>
      </c>
      <c r="I165" s="23">
        <f t="shared" si="16"/>
        <v>913.5500000000001</v>
      </c>
      <c r="J165">
        <f t="shared" si="17"/>
        <v>860.1245839319154</v>
      </c>
      <c r="K165" s="23">
        <f t="shared" si="18"/>
        <v>1103.6245839319154</v>
      </c>
      <c r="L165" s="23">
        <f t="shared" si="15"/>
        <v>1122.6435839319154</v>
      </c>
      <c r="M165" s="23">
        <f t="shared" si="19"/>
        <v>1113.1340839319155</v>
      </c>
      <c r="N165" s="23">
        <v>-1.8</v>
      </c>
      <c r="O165" s="23">
        <v>43.9</v>
      </c>
      <c r="P165" s="23">
        <v>38.3</v>
      </c>
      <c r="Q165" s="23">
        <f t="shared" si="20"/>
        <v>37.95</v>
      </c>
      <c r="S165"/>
      <c r="T165"/>
      <c r="Y165" s="30"/>
      <c r="Z165" s="30"/>
      <c r="AA165" s="30"/>
      <c r="AB165" s="30"/>
      <c r="AD165">
        <v>10084</v>
      </c>
      <c r="AE165">
        <v>945</v>
      </c>
      <c r="AF165">
        <v>413</v>
      </c>
      <c r="AG165">
        <v>133</v>
      </c>
      <c r="AH165">
        <v>43</v>
      </c>
      <c r="AI165">
        <v>115</v>
      </c>
      <c r="AJ165">
        <f t="shared" si="21"/>
        <v>213795.05300353357</v>
      </c>
      <c r="AK165">
        <f t="shared" si="21"/>
        <v>20035.335689045936</v>
      </c>
      <c r="AL165">
        <f t="shared" si="21"/>
        <v>8756.18374558304</v>
      </c>
      <c r="AM165">
        <f t="shared" si="21"/>
        <v>2819.7879858657243</v>
      </c>
      <c r="AN165">
        <f t="shared" si="21"/>
        <v>911.660777385159</v>
      </c>
      <c r="AO165">
        <f t="shared" si="21"/>
        <v>2438.1625441696115</v>
      </c>
      <c r="AP165" s="26">
        <v>0.006</v>
      </c>
      <c r="AS165" s="26">
        <v>0.171</v>
      </c>
      <c r="AU165">
        <v>0.8950775266</v>
      </c>
      <c r="AV165"/>
      <c r="AW165" s="24">
        <v>0.002</v>
      </c>
    </row>
    <row r="166" spans="1:49" ht="12.75">
      <c r="A166" s="19">
        <v>37694</v>
      </c>
      <c r="B166" s="22">
        <v>73</v>
      </c>
      <c r="C166" s="21">
        <v>0.808564842</v>
      </c>
      <c r="D166" s="20">
        <v>0.808564842</v>
      </c>
      <c r="E166" s="24">
        <v>0</v>
      </c>
      <c r="F166">
        <v>39.48752102</v>
      </c>
      <c r="G166">
        <v>-77.93208445</v>
      </c>
      <c r="H166" s="26">
        <v>949.9</v>
      </c>
      <c r="I166" s="23">
        <f t="shared" si="16"/>
        <v>914.75</v>
      </c>
      <c r="J166">
        <f t="shared" si="17"/>
        <v>849.2240281398584</v>
      </c>
      <c r="K166" s="23">
        <f t="shared" si="18"/>
        <v>1092.7240281398585</v>
      </c>
      <c r="L166" s="23">
        <f t="shared" si="15"/>
        <v>1111.7430281398583</v>
      </c>
      <c r="M166" s="23">
        <f t="shared" si="19"/>
        <v>1102.2335281398584</v>
      </c>
      <c r="N166" s="23">
        <v>-1.3</v>
      </c>
      <c r="O166" s="23">
        <v>42.7</v>
      </c>
      <c r="P166" s="23">
        <v>38.1</v>
      </c>
      <c r="Q166" s="23">
        <f t="shared" si="20"/>
        <v>38.2</v>
      </c>
      <c r="S166"/>
      <c r="T166"/>
      <c r="Y166" s="30"/>
      <c r="Z166" s="30"/>
      <c r="AA166" s="30"/>
      <c r="AB166" s="30"/>
      <c r="AD166">
        <v>10262</v>
      </c>
      <c r="AE166">
        <v>896</v>
      </c>
      <c r="AF166">
        <v>433</v>
      </c>
      <c r="AG166">
        <v>142</v>
      </c>
      <c r="AH166">
        <v>45</v>
      </c>
      <c r="AI166">
        <v>114</v>
      </c>
      <c r="AJ166">
        <f t="shared" si="21"/>
        <v>217568.90459363957</v>
      </c>
      <c r="AK166">
        <f t="shared" si="21"/>
        <v>18996.466431095407</v>
      </c>
      <c r="AL166">
        <f t="shared" si="21"/>
        <v>9180.212014134275</v>
      </c>
      <c r="AM166">
        <f t="shared" si="21"/>
        <v>3010.6007067137807</v>
      </c>
      <c r="AN166">
        <f t="shared" si="21"/>
        <v>954.0636042402826</v>
      </c>
      <c r="AO166">
        <f t="shared" si="21"/>
        <v>2416.9611307420496</v>
      </c>
      <c r="AP166" s="26">
        <v>0.004</v>
      </c>
      <c r="AS166" s="26">
        <v>0.171</v>
      </c>
      <c r="AU166">
        <v>0.6715208888</v>
      </c>
      <c r="AV166"/>
      <c r="AW166" s="24">
        <v>0.001</v>
      </c>
    </row>
    <row r="167" spans="1:49" ht="12.75">
      <c r="A167" s="19">
        <v>37694</v>
      </c>
      <c r="B167" s="22">
        <v>73</v>
      </c>
      <c r="C167" s="21">
        <v>0.808680534</v>
      </c>
      <c r="D167" s="20">
        <v>0.808680534</v>
      </c>
      <c r="E167" s="24">
        <v>0</v>
      </c>
      <c r="F167">
        <v>39.48548271</v>
      </c>
      <c r="G167">
        <v>-77.92387853</v>
      </c>
      <c r="H167" s="26">
        <v>949.2</v>
      </c>
      <c r="I167" s="23">
        <f t="shared" si="16"/>
        <v>914.0500000000001</v>
      </c>
      <c r="J167">
        <f t="shared" si="17"/>
        <v>855.5809466047226</v>
      </c>
      <c r="K167" s="23">
        <f t="shared" si="18"/>
        <v>1099.0809466047226</v>
      </c>
      <c r="L167" s="23">
        <f t="shared" si="15"/>
        <v>1118.0999466047226</v>
      </c>
      <c r="M167" s="23">
        <f t="shared" si="19"/>
        <v>1108.5904466047227</v>
      </c>
      <c r="N167" s="23">
        <v>-1.6</v>
      </c>
      <c r="O167" s="23">
        <v>41.7</v>
      </c>
      <c r="P167" s="23">
        <v>39.2</v>
      </c>
      <c r="Q167" s="23">
        <f t="shared" si="20"/>
        <v>38.650000000000006</v>
      </c>
      <c r="S167"/>
      <c r="T167"/>
      <c r="Y167" s="30"/>
      <c r="Z167" s="30"/>
      <c r="AA167" s="30"/>
      <c r="AB167" s="30"/>
      <c r="AD167">
        <v>10414</v>
      </c>
      <c r="AE167">
        <v>908</v>
      </c>
      <c r="AF167">
        <v>453</v>
      </c>
      <c r="AG167">
        <v>135</v>
      </c>
      <c r="AH167">
        <v>60</v>
      </c>
      <c r="AI167">
        <v>114</v>
      </c>
      <c r="AJ167">
        <f t="shared" si="21"/>
        <v>220791.51943462898</v>
      </c>
      <c r="AK167">
        <f t="shared" si="21"/>
        <v>19250.883392226147</v>
      </c>
      <c r="AL167">
        <f t="shared" si="21"/>
        <v>9604.240282685512</v>
      </c>
      <c r="AM167">
        <f t="shared" si="21"/>
        <v>2862.190812720848</v>
      </c>
      <c r="AN167">
        <f t="shared" si="21"/>
        <v>1272.0848056537102</v>
      </c>
      <c r="AO167">
        <f t="shared" si="21"/>
        <v>2416.9611307420496</v>
      </c>
      <c r="AP167" s="26">
        <v>0.004</v>
      </c>
      <c r="AS167" s="26">
        <v>0.131</v>
      </c>
      <c r="AU167">
        <v>0.4568134844</v>
      </c>
      <c r="AV167"/>
      <c r="AW167" s="24">
        <v>0.006</v>
      </c>
    </row>
    <row r="168" spans="1:49" ht="12.75">
      <c r="A168" s="19">
        <v>37694</v>
      </c>
      <c r="B168" s="22">
        <v>73</v>
      </c>
      <c r="C168" s="21">
        <v>0.808796287</v>
      </c>
      <c r="D168" s="20">
        <v>0.808796287</v>
      </c>
      <c r="E168" s="24">
        <v>0</v>
      </c>
      <c r="F168">
        <v>39.48317764</v>
      </c>
      <c r="G168">
        <v>-77.91566417</v>
      </c>
      <c r="H168" s="26">
        <v>949.3</v>
      </c>
      <c r="I168" s="23">
        <f t="shared" si="16"/>
        <v>914.15</v>
      </c>
      <c r="J168">
        <f t="shared" si="17"/>
        <v>854.6725173978235</v>
      </c>
      <c r="K168" s="23">
        <f t="shared" si="18"/>
        <v>1098.1725173978234</v>
      </c>
      <c r="L168" s="23">
        <f t="shared" si="15"/>
        <v>1117.1915173978236</v>
      </c>
      <c r="M168" s="23">
        <f t="shared" si="19"/>
        <v>1107.6820173978235</v>
      </c>
      <c r="N168" s="23">
        <v>-1.9</v>
      </c>
      <c r="O168" s="23">
        <v>42.7</v>
      </c>
      <c r="P168" s="23">
        <v>41.1</v>
      </c>
      <c r="Q168" s="23">
        <f t="shared" si="20"/>
        <v>40.150000000000006</v>
      </c>
      <c r="S168"/>
      <c r="T168"/>
      <c r="Y168" s="30"/>
      <c r="Z168" s="30"/>
      <c r="AA168" s="30"/>
      <c r="AB168" s="30"/>
      <c r="AC168">
        <v>19605</v>
      </c>
      <c r="AD168">
        <v>9617</v>
      </c>
      <c r="AE168">
        <v>835</v>
      </c>
      <c r="AF168">
        <v>448</v>
      </c>
      <c r="AG168">
        <v>96</v>
      </c>
      <c r="AH168">
        <v>31</v>
      </c>
      <c r="AI168">
        <v>139</v>
      </c>
      <c r="AJ168">
        <f t="shared" si="21"/>
        <v>203893.9929328622</v>
      </c>
      <c r="AK168">
        <f t="shared" si="21"/>
        <v>17703.180212014133</v>
      </c>
      <c r="AL168">
        <f t="shared" si="21"/>
        <v>9498.233215547703</v>
      </c>
      <c r="AM168">
        <f t="shared" si="21"/>
        <v>2035.3356890459363</v>
      </c>
      <c r="AN168">
        <f t="shared" si="21"/>
        <v>657.243816254417</v>
      </c>
      <c r="AO168">
        <f t="shared" si="21"/>
        <v>2946.9964664310955</v>
      </c>
      <c r="AP168" s="26">
        <v>0.004</v>
      </c>
      <c r="AS168" s="26">
        <v>0.131</v>
      </c>
      <c r="AU168">
        <v>0.2737720013</v>
      </c>
      <c r="AV168"/>
      <c r="AW168" s="24">
        <v>0.006</v>
      </c>
    </row>
    <row r="169" spans="1:49" ht="12.75">
      <c r="A169" s="19">
        <v>37694</v>
      </c>
      <c r="B169" s="22">
        <v>73</v>
      </c>
      <c r="C169" s="21">
        <v>0.808912039</v>
      </c>
      <c r="D169" s="20">
        <v>0.808912039</v>
      </c>
      <c r="E169" s="24">
        <v>0</v>
      </c>
      <c r="F169">
        <v>39.48080959</v>
      </c>
      <c r="G169">
        <v>-77.90752309</v>
      </c>
      <c r="H169" s="26">
        <v>949.3</v>
      </c>
      <c r="I169" s="23">
        <f t="shared" si="16"/>
        <v>914.15</v>
      </c>
      <c r="J169">
        <f t="shared" si="17"/>
        <v>854.6725173978235</v>
      </c>
      <c r="K169" s="23">
        <f t="shared" si="18"/>
        <v>1098.1725173978234</v>
      </c>
      <c r="L169" s="23">
        <f t="shared" si="15"/>
        <v>1117.1915173978236</v>
      </c>
      <c r="M169" s="23">
        <f t="shared" si="19"/>
        <v>1107.6820173978235</v>
      </c>
      <c r="N169" s="23">
        <v>-1.2</v>
      </c>
      <c r="O169" s="23">
        <v>41.5</v>
      </c>
      <c r="P169" s="23">
        <v>41.9</v>
      </c>
      <c r="Q169" s="23">
        <f t="shared" si="20"/>
        <v>41.5</v>
      </c>
      <c r="S169">
        <v>2.35E-05</v>
      </c>
      <c r="T169">
        <v>1.63E-05</v>
      </c>
      <c r="U169">
        <v>1.12E-05</v>
      </c>
      <c r="V169">
        <v>9.42E-07</v>
      </c>
      <c r="W169">
        <v>1.84E-07</v>
      </c>
      <c r="X169">
        <v>-1.93E-06</v>
      </c>
      <c r="Y169" s="30">
        <v>892.9</v>
      </c>
      <c r="Z169" s="30">
        <v>296.4</v>
      </c>
      <c r="AA169" s="30">
        <v>289.5</v>
      </c>
      <c r="AB169" s="30">
        <v>14</v>
      </c>
      <c r="AD169">
        <v>9838</v>
      </c>
      <c r="AE169">
        <v>874</v>
      </c>
      <c r="AF169">
        <v>426</v>
      </c>
      <c r="AG169">
        <v>128</v>
      </c>
      <c r="AH169">
        <v>55</v>
      </c>
      <c r="AI169">
        <v>116</v>
      </c>
      <c r="AJ169">
        <f t="shared" si="21"/>
        <v>208579.50530035334</v>
      </c>
      <c r="AK169">
        <f t="shared" si="21"/>
        <v>18530.035335689045</v>
      </c>
      <c r="AL169">
        <f t="shared" si="21"/>
        <v>9031.802120141343</v>
      </c>
      <c r="AM169">
        <f t="shared" si="21"/>
        <v>2713.780918727915</v>
      </c>
      <c r="AN169">
        <f t="shared" si="21"/>
        <v>1166.077738515901</v>
      </c>
      <c r="AO169">
        <f t="shared" si="21"/>
        <v>2459.363957597173</v>
      </c>
      <c r="AP169" s="26">
        <v>0.006</v>
      </c>
      <c r="AS169" s="26">
        <v>0.113</v>
      </c>
      <c r="AU169">
        <v>0.07303278893</v>
      </c>
      <c r="AV169"/>
      <c r="AW169" s="24">
        <v>0.006</v>
      </c>
    </row>
    <row r="170" spans="1:49" ht="12.75">
      <c r="A170" s="19">
        <v>37694</v>
      </c>
      <c r="B170" s="22">
        <v>73</v>
      </c>
      <c r="C170" s="21">
        <v>0.809027791</v>
      </c>
      <c r="D170" s="20">
        <v>0.809027791</v>
      </c>
      <c r="E170" s="24">
        <v>0</v>
      </c>
      <c r="F170">
        <v>39.47819648</v>
      </c>
      <c r="G170">
        <v>-77.89950167</v>
      </c>
      <c r="H170" s="26">
        <v>949.8</v>
      </c>
      <c r="I170" s="23">
        <f t="shared" si="16"/>
        <v>914.65</v>
      </c>
      <c r="J170">
        <f t="shared" si="17"/>
        <v>850.1318614601016</v>
      </c>
      <c r="K170" s="23">
        <f t="shared" si="18"/>
        <v>1093.6318614601016</v>
      </c>
      <c r="L170" s="23">
        <f t="shared" si="15"/>
        <v>1112.6508614601016</v>
      </c>
      <c r="M170" s="23">
        <f t="shared" si="19"/>
        <v>1103.1413614601015</v>
      </c>
      <c r="N170" s="23">
        <v>-1.3</v>
      </c>
      <c r="O170" s="23">
        <v>39.5</v>
      </c>
      <c r="P170" s="23">
        <v>40.7</v>
      </c>
      <c r="Q170" s="23">
        <f t="shared" si="20"/>
        <v>41.3</v>
      </c>
      <c r="S170"/>
      <c r="T170"/>
      <c r="Y170" s="30"/>
      <c r="Z170" s="30"/>
      <c r="AA170" s="30"/>
      <c r="AB170" s="30"/>
      <c r="AD170">
        <v>9838</v>
      </c>
      <c r="AE170">
        <v>867</v>
      </c>
      <c r="AF170">
        <v>398</v>
      </c>
      <c r="AG170">
        <v>133</v>
      </c>
      <c r="AH170">
        <v>58</v>
      </c>
      <c r="AI170">
        <v>138</v>
      </c>
      <c r="AJ170">
        <f t="shared" si="21"/>
        <v>208579.50530035334</v>
      </c>
      <c r="AK170">
        <f t="shared" si="21"/>
        <v>18381.625441696113</v>
      </c>
      <c r="AL170">
        <f t="shared" si="21"/>
        <v>8438.16254416961</v>
      </c>
      <c r="AM170">
        <f t="shared" si="21"/>
        <v>2819.7879858657243</v>
      </c>
      <c r="AN170">
        <f t="shared" si="21"/>
        <v>1229.6819787985864</v>
      </c>
      <c r="AO170">
        <f t="shared" si="21"/>
        <v>2925.7950530035337</v>
      </c>
      <c r="AP170" s="26">
        <v>0.006</v>
      </c>
      <c r="AS170" s="26">
        <v>0.112</v>
      </c>
      <c r="AU170">
        <v>-0.06435406208</v>
      </c>
      <c r="AV170"/>
      <c r="AW170" s="24">
        <v>0.004</v>
      </c>
    </row>
    <row r="171" spans="1:49" ht="12.75">
      <c r="A171" s="19">
        <v>37694</v>
      </c>
      <c r="B171" s="22">
        <v>73</v>
      </c>
      <c r="C171" s="21">
        <v>0.809143543</v>
      </c>
      <c r="D171" s="20">
        <v>0.809143543</v>
      </c>
      <c r="E171" s="24">
        <v>0</v>
      </c>
      <c r="F171">
        <v>39.47555046</v>
      </c>
      <c r="G171">
        <v>-77.89149032</v>
      </c>
      <c r="H171" s="26">
        <v>949.8</v>
      </c>
      <c r="I171" s="23">
        <f t="shared" si="16"/>
        <v>914.65</v>
      </c>
      <c r="J171">
        <f t="shared" si="17"/>
        <v>850.1318614601016</v>
      </c>
      <c r="K171" s="23">
        <f t="shared" si="18"/>
        <v>1093.6318614601016</v>
      </c>
      <c r="L171" s="23">
        <f t="shared" si="15"/>
        <v>1112.6508614601016</v>
      </c>
      <c r="M171" s="23">
        <f t="shared" si="19"/>
        <v>1103.1413614601015</v>
      </c>
      <c r="N171" s="23">
        <v>-1.6</v>
      </c>
      <c r="O171" s="23">
        <v>41.8</v>
      </c>
      <c r="P171" s="23">
        <v>41.1</v>
      </c>
      <c r="Q171" s="23">
        <f t="shared" si="20"/>
        <v>40.900000000000006</v>
      </c>
      <c r="S171"/>
      <c r="T171"/>
      <c r="Y171" s="30"/>
      <c r="Z171" s="30"/>
      <c r="AA171" s="30"/>
      <c r="AB171" s="30"/>
      <c r="AD171">
        <v>9523</v>
      </c>
      <c r="AE171">
        <v>896</v>
      </c>
      <c r="AF171">
        <v>426</v>
      </c>
      <c r="AG171">
        <v>122</v>
      </c>
      <c r="AH171">
        <v>53</v>
      </c>
      <c r="AI171">
        <v>158</v>
      </c>
      <c r="AJ171">
        <f t="shared" si="21"/>
        <v>201901.06007067137</v>
      </c>
      <c r="AK171">
        <f t="shared" si="21"/>
        <v>18996.466431095407</v>
      </c>
      <c r="AL171">
        <f t="shared" si="21"/>
        <v>9031.802120141343</v>
      </c>
      <c r="AM171">
        <f t="shared" si="21"/>
        <v>2586.572438162544</v>
      </c>
      <c r="AN171">
        <f t="shared" si="21"/>
        <v>1123.6749116607773</v>
      </c>
      <c r="AO171">
        <f t="shared" si="21"/>
        <v>3349.8233215547702</v>
      </c>
      <c r="AP171" s="26">
        <v>0.005</v>
      </c>
      <c r="AS171" s="26">
        <v>0.091</v>
      </c>
      <c r="AU171">
        <v>-0.2753682435</v>
      </c>
      <c r="AV171"/>
      <c r="AW171" s="24">
        <v>0.001</v>
      </c>
    </row>
    <row r="172" spans="1:49" ht="12.75">
      <c r="A172" s="19">
        <v>37694</v>
      </c>
      <c r="B172" s="22">
        <v>73</v>
      </c>
      <c r="C172" s="21">
        <v>0.809259236</v>
      </c>
      <c r="D172" s="20">
        <v>0.809259236</v>
      </c>
      <c r="E172" s="24">
        <v>0</v>
      </c>
      <c r="F172">
        <v>39.47297882</v>
      </c>
      <c r="G172">
        <v>-77.8835733</v>
      </c>
      <c r="H172" s="26">
        <v>949.4</v>
      </c>
      <c r="I172" s="23">
        <f t="shared" si="16"/>
        <v>914.25</v>
      </c>
      <c r="J172">
        <f t="shared" si="17"/>
        <v>853.7641875596828</v>
      </c>
      <c r="K172" s="23">
        <f t="shared" si="18"/>
        <v>1097.2641875596828</v>
      </c>
      <c r="L172" s="23">
        <f t="shared" si="15"/>
        <v>1116.2831875596828</v>
      </c>
      <c r="M172" s="23">
        <f t="shared" si="19"/>
        <v>1106.773687559683</v>
      </c>
      <c r="N172" s="23">
        <v>-0.9</v>
      </c>
      <c r="O172" s="23">
        <v>40.1</v>
      </c>
      <c r="P172" s="23">
        <v>43.2</v>
      </c>
      <c r="Q172" s="23">
        <f t="shared" si="20"/>
        <v>42.150000000000006</v>
      </c>
      <c r="S172">
        <v>2.26E-05</v>
      </c>
      <c r="T172">
        <v>1.57E-05</v>
      </c>
      <c r="U172">
        <v>1.1E-05</v>
      </c>
      <c r="V172">
        <v>9.21E-07</v>
      </c>
      <c r="W172">
        <v>1.38E-07</v>
      </c>
      <c r="X172">
        <v>-1.86E-06</v>
      </c>
      <c r="Y172" s="30">
        <v>893.2</v>
      </c>
      <c r="Z172" s="30">
        <v>296.3</v>
      </c>
      <c r="AA172" s="30">
        <v>289.4</v>
      </c>
      <c r="AB172" s="30">
        <v>13.8</v>
      </c>
      <c r="AD172">
        <v>9333</v>
      </c>
      <c r="AE172">
        <v>820</v>
      </c>
      <c r="AF172">
        <v>420</v>
      </c>
      <c r="AG172">
        <v>127</v>
      </c>
      <c r="AH172">
        <v>40</v>
      </c>
      <c r="AI172">
        <v>120</v>
      </c>
      <c r="AJ172">
        <f t="shared" si="21"/>
        <v>197872.79151943463</v>
      </c>
      <c r="AK172">
        <f t="shared" si="21"/>
        <v>17385.159010600706</v>
      </c>
      <c r="AL172">
        <f t="shared" si="21"/>
        <v>8904.59363957597</v>
      </c>
      <c r="AM172">
        <f t="shared" si="21"/>
        <v>2692.5795053003535</v>
      </c>
      <c r="AN172">
        <f t="shared" si="21"/>
        <v>848.0565371024735</v>
      </c>
      <c r="AO172">
        <f t="shared" si="21"/>
        <v>2544.1696113074204</v>
      </c>
      <c r="AP172" s="26">
        <v>0.004</v>
      </c>
      <c r="AS172" s="26">
        <v>0.082</v>
      </c>
      <c r="AU172">
        <v>-0.3896931708</v>
      </c>
      <c r="AV172"/>
      <c r="AW172" s="24">
        <v>0.001</v>
      </c>
    </row>
    <row r="173" spans="1:49" ht="12.75">
      <c r="A173" s="19">
        <v>37694</v>
      </c>
      <c r="B173" s="22">
        <v>73</v>
      </c>
      <c r="C173" s="21">
        <v>0.809374988</v>
      </c>
      <c r="D173" s="20">
        <v>0.809374988</v>
      </c>
      <c r="E173" s="24">
        <v>0</v>
      </c>
      <c r="F173">
        <v>39.4705935</v>
      </c>
      <c r="G173">
        <v>-77.87554056</v>
      </c>
      <c r="H173" s="26">
        <v>950</v>
      </c>
      <c r="I173" s="23">
        <f t="shared" si="16"/>
        <v>914.85</v>
      </c>
      <c r="J173">
        <f t="shared" si="17"/>
        <v>848.3162940580618</v>
      </c>
      <c r="K173" s="23">
        <f t="shared" si="18"/>
        <v>1091.8162940580619</v>
      </c>
      <c r="L173" s="23">
        <f t="shared" si="15"/>
        <v>1110.8352940580617</v>
      </c>
      <c r="M173" s="23">
        <f t="shared" si="19"/>
        <v>1101.3257940580618</v>
      </c>
      <c r="N173" s="23">
        <v>-1.9</v>
      </c>
      <c r="O173" s="23">
        <v>42.4</v>
      </c>
      <c r="P173" s="23">
        <v>42.7</v>
      </c>
      <c r="Q173" s="23">
        <f t="shared" si="20"/>
        <v>42.95</v>
      </c>
      <c r="S173"/>
      <c r="T173"/>
      <c r="Y173" s="30"/>
      <c r="Z173" s="30"/>
      <c r="AA173" s="30"/>
      <c r="AB173" s="30"/>
      <c r="AD173">
        <v>8893</v>
      </c>
      <c r="AE173">
        <v>809</v>
      </c>
      <c r="AF173">
        <v>385</v>
      </c>
      <c r="AG173">
        <v>136</v>
      </c>
      <c r="AH173">
        <v>59</v>
      </c>
      <c r="AI173">
        <v>117</v>
      </c>
      <c r="AJ173">
        <f t="shared" si="21"/>
        <v>188544.1696113074</v>
      </c>
      <c r="AK173">
        <f t="shared" si="21"/>
        <v>17151.943462897525</v>
      </c>
      <c r="AL173">
        <f t="shared" si="21"/>
        <v>8162.544169611308</v>
      </c>
      <c r="AM173">
        <f t="shared" si="21"/>
        <v>2883.39222614841</v>
      </c>
      <c r="AN173">
        <f t="shared" si="21"/>
        <v>1250.8833922261483</v>
      </c>
      <c r="AO173">
        <f t="shared" si="21"/>
        <v>2480.5653710247348</v>
      </c>
      <c r="AP173" s="26">
        <v>0.004</v>
      </c>
      <c r="AS173" s="26">
        <v>0.083</v>
      </c>
      <c r="AU173">
        <v>-0.4487040341</v>
      </c>
      <c r="AV173"/>
      <c r="AW173" s="24">
        <v>0.006</v>
      </c>
    </row>
    <row r="174" spans="1:49" ht="12.75">
      <c r="A174" s="19">
        <v>37694</v>
      </c>
      <c r="B174" s="22">
        <v>73</v>
      </c>
      <c r="C174" s="21">
        <v>0.80949074</v>
      </c>
      <c r="D174" s="20">
        <v>0.80949074</v>
      </c>
      <c r="E174" s="24">
        <v>0</v>
      </c>
      <c r="F174">
        <v>39.4684757</v>
      </c>
      <c r="G174">
        <v>-77.86741085</v>
      </c>
      <c r="H174" s="26">
        <v>950.8</v>
      </c>
      <c r="I174" s="23">
        <f t="shared" si="16"/>
        <v>915.65</v>
      </c>
      <c r="J174">
        <f t="shared" si="17"/>
        <v>841.0579913860541</v>
      </c>
      <c r="K174" s="23">
        <f t="shared" si="18"/>
        <v>1084.5579913860543</v>
      </c>
      <c r="L174" s="23">
        <f t="shared" si="15"/>
        <v>1103.576991386054</v>
      </c>
      <c r="M174" s="23">
        <f t="shared" si="19"/>
        <v>1094.0674913860541</v>
      </c>
      <c r="N174" s="23">
        <v>-1.5</v>
      </c>
      <c r="O174" s="23">
        <v>41.9</v>
      </c>
      <c r="P174" s="23">
        <v>42.6</v>
      </c>
      <c r="Q174" s="23">
        <f t="shared" si="20"/>
        <v>42.650000000000006</v>
      </c>
      <c r="S174"/>
      <c r="T174"/>
      <c r="Y174" s="30"/>
      <c r="Z174" s="30"/>
      <c r="AA174" s="30"/>
      <c r="AB174" s="30"/>
      <c r="AC174">
        <v>18682</v>
      </c>
      <c r="AD174">
        <v>8611</v>
      </c>
      <c r="AE174">
        <v>789</v>
      </c>
      <c r="AF174">
        <v>354</v>
      </c>
      <c r="AG174">
        <v>108</v>
      </c>
      <c r="AH174">
        <v>43</v>
      </c>
      <c r="AI174">
        <v>118</v>
      </c>
      <c r="AJ174">
        <f t="shared" si="21"/>
        <v>182565.37102473498</v>
      </c>
      <c r="AK174">
        <f t="shared" si="21"/>
        <v>16727.91519434629</v>
      </c>
      <c r="AL174">
        <f t="shared" si="21"/>
        <v>7505.30035335689</v>
      </c>
      <c r="AM174">
        <f t="shared" si="21"/>
        <v>2289.7526501766783</v>
      </c>
      <c r="AN174">
        <f t="shared" si="21"/>
        <v>911.660777385159</v>
      </c>
      <c r="AO174">
        <f t="shared" si="21"/>
        <v>2501.7667844522966</v>
      </c>
      <c r="AP174" s="26">
        <v>0.006</v>
      </c>
      <c r="AS174" s="26">
        <v>0.081</v>
      </c>
      <c r="AU174">
        <v>-0.5189671516</v>
      </c>
      <c r="AV174"/>
      <c r="AW174" s="24">
        <v>0.006</v>
      </c>
    </row>
    <row r="175" spans="1:49" ht="12.75">
      <c r="A175" s="19">
        <v>37694</v>
      </c>
      <c r="B175" s="22">
        <v>73</v>
      </c>
      <c r="C175" s="21">
        <v>0.809606493</v>
      </c>
      <c r="D175" s="20">
        <v>0.809606493</v>
      </c>
      <c r="E175" s="24">
        <v>0</v>
      </c>
      <c r="F175">
        <v>39.46636143</v>
      </c>
      <c r="G175">
        <v>-77.85935882</v>
      </c>
      <c r="H175" s="26">
        <v>951</v>
      </c>
      <c r="I175" s="23">
        <f t="shared" si="16"/>
        <v>915.85</v>
      </c>
      <c r="J175">
        <f t="shared" si="17"/>
        <v>839.2444065856155</v>
      </c>
      <c r="K175" s="23">
        <f t="shared" si="18"/>
        <v>1082.7444065856155</v>
      </c>
      <c r="L175" s="23">
        <f t="shared" si="15"/>
        <v>1101.7634065856155</v>
      </c>
      <c r="M175" s="23">
        <f t="shared" si="19"/>
        <v>1092.2539065856154</v>
      </c>
      <c r="N175" s="23">
        <v>-1.7</v>
      </c>
      <c r="O175" s="23">
        <v>44</v>
      </c>
      <c r="P175" s="23">
        <v>44.2</v>
      </c>
      <c r="Q175" s="23">
        <f t="shared" si="20"/>
        <v>43.400000000000006</v>
      </c>
      <c r="S175">
        <v>1.99E-05</v>
      </c>
      <c r="T175">
        <v>1.43E-05</v>
      </c>
      <c r="U175">
        <v>1.06E-05</v>
      </c>
      <c r="V175">
        <v>8.93E-07</v>
      </c>
      <c r="W175">
        <v>8.95E-08</v>
      </c>
      <c r="X175">
        <v>-1.79E-06</v>
      </c>
      <c r="Y175" s="30">
        <v>893.7</v>
      </c>
      <c r="Z175" s="30">
        <v>296.2</v>
      </c>
      <c r="AA175" s="30">
        <v>289.2</v>
      </c>
      <c r="AB175" s="30">
        <v>13.6</v>
      </c>
      <c r="AD175">
        <v>8513</v>
      </c>
      <c r="AE175">
        <v>773</v>
      </c>
      <c r="AF175">
        <v>368</v>
      </c>
      <c r="AG175">
        <v>116</v>
      </c>
      <c r="AH175">
        <v>44</v>
      </c>
      <c r="AI175">
        <v>140</v>
      </c>
      <c r="AJ175">
        <f t="shared" si="21"/>
        <v>180487.63250883392</v>
      </c>
      <c r="AK175">
        <f t="shared" si="21"/>
        <v>16388.6925795053</v>
      </c>
      <c r="AL175">
        <f t="shared" si="21"/>
        <v>7802.120141342756</v>
      </c>
      <c r="AM175">
        <f t="shared" si="21"/>
        <v>2459.363957597173</v>
      </c>
      <c r="AN175">
        <f t="shared" si="21"/>
        <v>932.8621908127208</v>
      </c>
      <c r="AO175">
        <f t="shared" si="21"/>
        <v>2968.197879858657</v>
      </c>
      <c r="AP175" s="26">
        <v>0.004</v>
      </c>
      <c r="AS175" s="26">
        <v>0.081</v>
      </c>
      <c r="AU175">
        <v>-0.5447483063</v>
      </c>
      <c r="AV175"/>
      <c r="AW175" s="24">
        <v>0.005</v>
      </c>
    </row>
    <row r="176" spans="1:49" ht="12.75">
      <c r="A176" s="19">
        <v>37694</v>
      </c>
      <c r="B176" s="22">
        <v>73</v>
      </c>
      <c r="C176" s="21">
        <v>0.809722245</v>
      </c>
      <c r="D176" s="20">
        <v>0.809722245</v>
      </c>
      <c r="E176" s="24">
        <v>0</v>
      </c>
      <c r="F176">
        <v>39.46409674</v>
      </c>
      <c r="G176">
        <v>-77.85124676</v>
      </c>
      <c r="H176" s="26">
        <v>950.5</v>
      </c>
      <c r="I176" s="23">
        <f t="shared" si="16"/>
        <v>915.35</v>
      </c>
      <c r="J176">
        <f t="shared" si="17"/>
        <v>843.7791114667662</v>
      </c>
      <c r="K176" s="23">
        <f t="shared" si="18"/>
        <v>1087.2791114667662</v>
      </c>
      <c r="L176" s="23">
        <f t="shared" si="15"/>
        <v>1106.2981114667662</v>
      </c>
      <c r="M176" s="23">
        <f t="shared" si="19"/>
        <v>1096.7886114667663</v>
      </c>
      <c r="N176" s="23">
        <v>-1.5</v>
      </c>
      <c r="O176" s="23">
        <v>44.4</v>
      </c>
      <c r="P176" s="23">
        <v>42.1</v>
      </c>
      <c r="Q176" s="23">
        <f t="shared" si="20"/>
        <v>43.150000000000006</v>
      </c>
      <c r="S176"/>
      <c r="T176"/>
      <c r="Y176" s="30"/>
      <c r="Z176" s="30"/>
      <c r="AA176" s="30"/>
      <c r="AB176" s="30"/>
      <c r="AD176">
        <v>8852</v>
      </c>
      <c r="AE176">
        <v>730</v>
      </c>
      <c r="AF176">
        <v>372</v>
      </c>
      <c r="AG176">
        <v>111</v>
      </c>
      <c r="AH176">
        <v>53</v>
      </c>
      <c r="AI176">
        <v>133</v>
      </c>
      <c r="AJ176">
        <f t="shared" si="21"/>
        <v>187674.91166077738</v>
      </c>
      <c r="AK176">
        <f t="shared" si="21"/>
        <v>15477.03180212014</v>
      </c>
      <c r="AL176">
        <f t="shared" si="21"/>
        <v>7886.925795053004</v>
      </c>
      <c r="AM176">
        <f t="shared" si="21"/>
        <v>2353.356890459364</v>
      </c>
      <c r="AN176">
        <f t="shared" si="21"/>
        <v>1123.6749116607773</v>
      </c>
      <c r="AO176">
        <f t="shared" si="21"/>
        <v>2819.7879858657243</v>
      </c>
      <c r="AP176" s="26">
        <v>0.005</v>
      </c>
      <c r="AS176" s="26">
        <v>0.061</v>
      </c>
      <c r="AU176">
        <v>-0.5187348127</v>
      </c>
      <c r="AV176"/>
      <c r="AW176" s="24">
        <v>0.004</v>
      </c>
    </row>
    <row r="177" spans="1:49" ht="12.75">
      <c r="A177" s="19">
        <v>37694</v>
      </c>
      <c r="B177" s="22">
        <v>73</v>
      </c>
      <c r="C177" s="21">
        <v>0.809837937</v>
      </c>
      <c r="D177" s="20">
        <v>0.809837937</v>
      </c>
      <c r="E177" s="24">
        <v>0</v>
      </c>
      <c r="F177">
        <v>39.4618341</v>
      </c>
      <c r="G177">
        <v>-77.84314363</v>
      </c>
      <c r="H177" s="26">
        <v>949.6</v>
      </c>
      <c r="I177" s="23">
        <f t="shared" si="16"/>
        <v>914.45</v>
      </c>
      <c r="J177">
        <f t="shared" si="17"/>
        <v>851.9478259027434</v>
      </c>
      <c r="K177" s="23">
        <f t="shared" si="18"/>
        <v>1095.4478259027433</v>
      </c>
      <c r="L177" s="23">
        <f t="shared" si="15"/>
        <v>1114.4668259027435</v>
      </c>
      <c r="M177" s="23">
        <f t="shared" si="19"/>
        <v>1104.9573259027434</v>
      </c>
      <c r="N177" s="23">
        <v>-1.3</v>
      </c>
      <c r="O177" s="23">
        <v>43.5</v>
      </c>
      <c r="P177" s="23">
        <v>40.7</v>
      </c>
      <c r="Q177" s="23">
        <f t="shared" si="20"/>
        <v>41.400000000000006</v>
      </c>
      <c r="S177"/>
      <c r="T177"/>
      <c r="Y177" s="30"/>
      <c r="Z177" s="30"/>
      <c r="AA177" s="30"/>
      <c r="AB177" s="30"/>
      <c r="AD177">
        <v>8608</v>
      </c>
      <c r="AE177">
        <v>707</v>
      </c>
      <c r="AF177">
        <v>377</v>
      </c>
      <c r="AG177">
        <v>114</v>
      </c>
      <c r="AH177">
        <v>39</v>
      </c>
      <c r="AI177">
        <v>111</v>
      </c>
      <c r="AJ177">
        <f t="shared" si="21"/>
        <v>182501.76678445228</v>
      </c>
      <c r="AK177">
        <f t="shared" si="21"/>
        <v>14989.399293286218</v>
      </c>
      <c r="AL177">
        <f t="shared" si="21"/>
        <v>7992.932862190813</v>
      </c>
      <c r="AM177">
        <f t="shared" si="21"/>
        <v>2416.9611307420496</v>
      </c>
      <c r="AN177">
        <f t="shared" si="21"/>
        <v>826.8551236749116</v>
      </c>
      <c r="AO177">
        <f t="shared" si="21"/>
        <v>2353.356890459364</v>
      </c>
      <c r="AP177" s="26">
        <v>0.005</v>
      </c>
      <c r="AS177" s="26">
        <v>0.081</v>
      </c>
      <c r="AU177">
        <v>-0.4908611774</v>
      </c>
      <c r="AV177"/>
      <c r="AW177" s="24">
        <v>0.001</v>
      </c>
    </row>
    <row r="178" spans="1:49" ht="12.75">
      <c r="A178" s="19">
        <v>37694</v>
      </c>
      <c r="B178" s="22">
        <v>73</v>
      </c>
      <c r="C178" s="21">
        <v>0.80995369</v>
      </c>
      <c r="D178" s="20">
        <v>0.80995369</v>
      </c>
      <c r="E178" s="24">
        <v>0</v>
      </c>
      <c r="F178">
        <v>39.45989944</v>
      </c>
      <c r="G178">
        <v>-77.83501781</v>
      </c>
      <c r="H178" s="26">
        <v>949.1</v>
      </c>
      <c r="I178" s="23">
        <f t="shared" si="16"/>
        <v>913.95</v>
      </c>
      <c r="J178">
        <f t="shared" si="17"/>
        <v>856.4894752021288</v>
      </c>
      <c r="K178" s="23">
        <f t="shared" si="18"/>
        <v>1099.9894752021287</v>
      </c>
      <c r="L178" s="23">
        <f t="shared" si="15"/>
        <v>1119.008475202129</v>
      </c>
      <c r="M178" s="23">
        <f t="shared" si="19"/>
        <v>1109.4989752021288</v>
      </c>
      <c r="N178" s="23">
        <v>-1.7</v>
      </c>
      <c r="O178" s="23">
        <v>43.9</v>
      </c>
      <c r="P178" s="23">
        <v>41.1</v>
      </c>
      <c r="Q178" s="23">
        <f t="shared" si="20"/>
        <v>40.900000000000006</v>
      </c>
      <c r="S178">
        <v>1.86E-05</v>
      </c>
      <c r="T178">
        <v>1.35E-05</v>
      </c>
      <c r="U178">
        <v>8.87E-06</v>
      </c>
      <c r="V178">
        <v>8.63E-07</v>
      </c>
      <c r="W178">
        <v>1.79E-07</v>
      </c>
      <c r="X178">
        <v>-1.69E-06</v>
      </c>
      <c r="Y178" s="30">
        <v>893.3</v>
      </c>
      <c r="Z178" s="30">
        <v>296.1</v>
      </c>
      <c r="AA178" s="30">
        <v>289</v>
      </c>
      <c r="AB178" s="30">
        <v>13.4</v>
      </c>
      <c r="AD178">
        <v>9201</v>
      </c>
      <c r="AE178">
        <v>781</v>
      </c>
      <c r="AF178">
        <v>441</v>
      </c>
      <c r="AG178">
        <v>127</v>
      </c>
      <c r="AH178">
        <v>51</v>
      </c>
      <c r="AI178">
        <v>184</v>
      </c>
      <c r="AJ178">
        <f t="shared" si="21"/>
        <v>195074.20494699647</v>
      </c>
      <c r="AK178">
        <f t="shared" si="21"/>
        <v>16558.303886925794</v>
      </c>
      <c r="AL178">
        <f t="shared" si="21"/>
        <v>9349.82332155477</v>
      </c>
      <c r="AM178">
        <f t="shared" si="21"/>
        <v>2692.5795053003535</v>
      </c>
      <c r="AN178">
        <f t="shared" si="21"/>
        <v>1081.2720848056538</v>
      </c>
      <c r="AO178">
        <f t="shared" si="21"/>
        <v>3901.060070671378</v>
      </c>
      <c r="AP178" s="26">
        <v>0.004</v>
      </c>
      <c r="AS178" s="26">
        <v>0.081</v>
      </c>
      <c r="AU178">
        <v>-0.4909218848</v>
      </c>
      <c r="AV178"/>
      <c r="AW178" s="24">
        <v>0.001</v>
      </c>
    </row>
    <row r="179" spans="1:49" ht="12.75">
      <c r="A179" s="19">
        <v>37694</v>
      </c>
      <c r="B179" s="22">
        <v>73</v>
      </c>
      <c r="C179" s="21">
        <v>0.810069442</v>
      </c>
      <c r="D179" s="20">
        <v>0.810069442</v>
      </c>
      <c r="E179" s="24">
        <v>0</v>
      </c>
      <c r="F179">
        <v>39.45836607</v>
      </c>
      <c r="G179">
        <v>-77.82686789</v>
      </c>
      <c r="H179" s="26">
        <v>948.6</v>
      </c>
      <c r="I179" s="23">
        <f t="shared" si="16"/>
        <v>913.45</v>
      </c>
      <c r="J179">
        <f t="shared" si="17"/>
        <v>861.0336098082479</v>
      </c>
      <c r="K179" s="23">
        <f t="shared" si="18"/>
        <v>1104.533609808248</v>
      </c>
      <c r="L179" s="23">
        <f t="shared" si="15"/>
        <v>1123.5526098082478</v>
      </c>
      <c r="M179" s="23">
        <f t="shared" si="19"/>
        <v>1114.043109808248</v>
      </c>
      <c r="N179" s="23">
        <v>-2</v>
      </c>
      <c r="O179" s="23">
        <v>45.7</v>
      </c>
      <c r="P179" s="23">
        <v>41.1</v>
      </c>
      <c r="Q179" s="23">
        <f t="shared" si="20"/>
        <v>41.1</v>
      </c>
      <c r="S179"/>
      <c r="T179"/>
      <c r="Y179" s="30"/>
      <c r="Z179" s="30"/>
      <c r="AA179" s="30"/>
      <c r="AB179" s="30"/>
      <c r="AD179">
        <v>8839</v>
      </c>
      <c r="AE179">
        <v>786</v>
      </c>
      <c r="AF179">
        <v>410</v>
      </c>
      <c r="AG179">
        <v>128</v>
      </c>
      <c r="AH179">
        <v>37</v>
      </c>
      <c r="AI179">
        <v>157</v>
      </c>
      <c r="AJ179">
        <f t="shared" si="21"/>
        <v>187399.29328621906</v>
      </c>
      <c r="AK179">
        <f t="shared" si="21"/>
        <v>16664.310954063603</v>
      </c>
      <c r="AL179">
        <f t="shared" si="21"/>
        <v>8692.579505300353</v>
      </c>
      <c r="AM179">
        <f t="shared" si="21"/>
        <v>2713.780918727915</v>
      </c>
      <c r="AN179">
        <f t="shared" si="21"/>
        <v>784.452296819788</v>
      </c>
      <c r="AO179">
        <f t="shared" si="21"/>
        <v>3328.6219081272084</v>
      </c>
      <c r="AP179" s="26">
        <v>0.004</v>
      </c>
      <c r="AS179" s="26">
        <v>0.081</v>
      </c>
      <c r="AU179">
        <v>-0.4490730166</v>
      </c>
      <c r="AV179"/>
      <c r="AW179" s="24">
        <v>0.007</v>
      </c>
    </row>
    <row r="180" spans="1:49" ht="12.75">
      <c r="A180" s="19">
        <v>37694</v>
      </c>
      <c r="B180" s="22">
        <v>73</v>
      </c>
      <c r="C180" s="21">
        <v>0.810185194</v>
      </c>
      <c r="D180" s="20">
        <v>0.810185194</v>
      </c>
      <c r="E180" s="24">
        <v>0</v>
      </c>
      <c r="F180">
        <v>39.45697789</v>
      </c>
      <c r="G180">
        <v>-77.81854134</v>
      </c>
      <c r="H180" s="26">
        <v>948.9</v>
      </c>
      <c r="I180" s="23">
        <f t="shared" si="16"/>
        <v>913.75</v>
      </c>
      <c r="J180">
        <f t="shared" si="17"/>
        <v>858.3068306554629</v>
      </c>
      <c r="K180" s="23">
        <f t="shared" si="18"/>
        <v>1101.8068306554628</v>
      </c>
      <c r="L180" s="23">
        <f t="shared" si="15"/>
        <v>1120.825830655463</v>
      </c>
      <c r="M180" s="23">
        <f t="shared" si="19"/>
        <v>1111.316330655463</v>
      </c>
      <c r="N180" s="23">
        <v>-1.9</v>
      </c>
      <c r="O180" s="23">
        <v>46.9</v>
      </c>
      <c r="P180" s="23">
        <v>40.1</v>
      </c>
      <c r="Q180" s="23">
        <f t="shared" si="20"/>
        <v>40.6</v>
      </c>
      <c r="S180"/>
      <c r="T180"/>
      <c r="Y180" s="30"/>
      <c r="Z180" s="30"/>
      <c r="AA180" s="30"/>
      <c r="AB180" s="30"/>
      <c r="AC180">
        <v>19463</v>
      </c>
      <c r="AD180">
        <v>8331</v>
      </c>
      <c r="AE180">
        <v>776</v>
      </c>
      <c r="AF180">
        <v>377</v>
      </c>
      <c r="AG180">
        <v>114</v>
      </c>
      <c r="AH180">
        <v>44</v>
      </c>
      <c r="AI180">
        <v>163</v>
      </c>
      <c r="AJ180">
        <f t="shared" si="21"/>
        <v>176628.97526501765</v>
      </c>
      <c r="AK180">
        <f t="shared" si="21"/>
        <v>16452.296819787985</v>
      </c>
      <c r="AL180">
        <f t="shared" si="21"/>
        <v>7992.932862190813</v>
      </c>
      <c r="AM180">
        <f t="shared" si="21"/>
        <v>2416.9611307420496</v>
      </c>
      <c r="AN180">
        <f t="shared" si="21"/>
        <v>932.8621908127208</v>
      </c>
      <c r="AO180">
        <f t="shared" si="21"/>
        <v>3455.8303886925796</v>
      </c>
      <c r="AP180" s="26">
        <v>0.004</v>
      </c>
      <c r="AS180" s="26">
        <v>0.091</v>
      </c>
      <c r="AU180">
        <v>-0.3653237224</v>
      </c>
      <c r="AV180"/>
      <c r="AW180" s="24">
        <v>0.005</v>
      </c>
    </row>
    <row r="181" spans="1:49" ht="12.75">
      <c r="A181" s="19">
        <v>37694</v>
      </c>
      <c r="B181" s="22">
        <v>73</v>
      </c>
      <c r="C181" s="21">
        <v>0.810300946</v>
      </c>
      <c r="D181" s="20">
        <v>0.810300946</v>
      </c>
      <c r="E181" s="24">
        <v>0</v>
      </c>
      <c r="F181">
        <v>39.45565866</v>
      </c>
      <c r="G181">
        <v>-77.81020785</v>
      </c>
      <c r="H181" s="26">
        <v>947</v>
      </c>
      <c r="I181" s="23">
        <f t="shared" si="16"/>
        <v>911.85</v>
      </c>
      <c r="J181">
        <f t="shared" si="17"/>
        <v>875.5915735382068</v>
      </c>
      <c r="K181" s="23">
        <f t="shared" si="18"/>
        <v>1119.0915735382068</v>
      </c>
      <c r="L181" s="23">
        <f t="shared" si="15"/>
        <v>1138.1105735382068</v>
      </c>
      <c r="M181" s="23">
        <f t="shared" si="19"/>
        <v>1128.601073538207</v>
      </c>
      <c r="N181" s="23">
        <v>-2.4</v>
      </c>
      <c r="O181" s="23">
        <v>49.3</v>
      </c>
      <c r="P181" s="23">
        <v>38.7</v>
      </c>
      <c r="Q181" s="23">
        <f t="shared" si="20"/>
        <v>39.400000000000006</v>
      </c>
      <c r="S181">
        <v>1.89E-05</v>
      </c>
      <c r="T181">
        <v>1.29E-05</v>
      </c>
      <c r="U181">
        <v>8.94E-06</v>
      </c>
      <c r="V181">
        <v>8.94E-07</v>
      </c>
      <c r="W181">
        <v>1.53E-07</v>
      </c>
      <c r="X181">
        <v>-1.8E-06</v>
      </c>
      <c r="Y181" s="30">
        <v>891.6</v>
      </c>
      <c r="Z181" s="30">
        <v>296</v>
      </c>
      <c r="AA181" s="30">
        <v>288.9</v>
      </c>
      <c r="AB181" s="30">
        <v>13.2</v>
      </c>
      <c r="AD181">
        <v>8182</v>
      </c>
      <c r="AE181">
        <v>702</v>
      </c>
      <c r="AF181">
        <v>332</v>
      </c>
      <c r="AG181">
        <v>140</v>
      </c>
      <c r="AH181">
        <v>45</v>
      </c>
      <c r="AI181">
        <v>150</v>
      </c>
      <c r="AJ181">
        <f t="shared" si="21"/>
        <v>173469.96466431094</v>
      </c>
      <c r="AK181">
        <f t="shared" si="21"/>
        <v>14883.39222614841</v>
      </c>
      <c r="AL181">
        <f t="shared" si="21"/>
        <v>7038.86925795053</v>
      </c>
      <c r="AM181">
        <f t="shared" si="21"/>
        <v>2968.197879858657</v>
      </c>
      <c r="AN181">
        <f t="shared" si="21"/>
        <v>954.0636042402826</v>
      </c>
      <c r="AO181">
        <f t="shared" si="21"/>
        <v>3180.2120141342757</v>
      </c>
      <c r="AP181" s="26">
        <v>0.004</v>
      </c>
      <c r="AS181" s="26">
        <v>0.071</v>
      </c>
      <c r="AU181">
        <v>-0.3095133603</v>
      </c>
      <c r="AV181"/>
      <c r="AW181" s="24">
        <v>0.005</v>
      </c>
    </row>
    <row r="182" spans="1:49" ht="12.75">
      <c r="A182" s="19">
        <v>37694</v>
      </c>
      <c r="B182" s="22">
        <v>73</v>
      </c>
      <c r="C182" s="21">
        <v>0.810416639</v>
      </c>
      <c r="D182" s="20">
        <v>0.810416639</v>
      </c>
      <c r="E182" s="24">
        <v>0</v>
      </c>
      <c r="F182">
        <v>39.4546686</v>
      </c>
      <c r="G182">
        <v>-77.80169495</v>
      </c>
      <c r="H182" s="26">
        <v>947.2</v>
      </c>
      <c r="I182" s="23">
        <f t="shared" si="16"/>
        <v>912.0500000000001</v>
      </c>
      <c r="J182">
        <f t="shared" si="17"/>
        <v>873.7704317200626</v>
      </c>
      <c r="K182" s="23">
        <f t="shared" si="18"/>
        <v>1117.2704317200626</v>
      </c>
      <c r="L182" s="23">
        <f t="shared" si="15"/>
        <v>1136.2894317200626</v>
      </c>
      <c r="M182" s="23">
        <f t="shared" si="19"/>
        <v>1126.7799317200625</v>
      </c>
      <c r="N182" s="23">
        <v>-1.8</v>
      </c>
      <c r="O182" s="23">
        <v>48.8</v>
      </c>
      <c r="P182" s="23">
        <v>38.2</v>
      </c>
      <c r="Q182" s="23">
        <f t="shared" si="20"/>
        <v>38.45</v>
      </c>
      <c r="S182"/>
      <c r="T182"/>
      <c r="Y182" s="30"/>
      <c r="Z182" s="30"/>
      <c r="AA182" s="30"/>
      <c r="AB182" s="30"/>
      <c r="AD182">
        <v>9237</v>
      </c>
      <c r="AE182">
        <v>762</v>
      </c>
      <c r="AF182">
        <v>430</v>
      </c>
      <c r="AG182">
        <v>148</v>
      </c>
      <c r="AH182">
        <v>46</v>
      </c>
      <c r="AI182">
        <v>193</v>
      </c>
      <c r="AJ182">
        <f t="shared" si="21"/>
        <v>195837.45583038867</v>
      </c>
      <c r="AK182">
        <f t="shared" si="21"/>
        <v>16155.47703180212</v>
      </c>
      <c r="AL182">
        <f t="shared" si="21"/>
        <v>9116.60777385159</v>
      </c>
      <c r="AM182">
        <f t="shared" si="21"/>
        <v>3137.809187279152</v>
      </c>
      <c r="AN182">
        <f t="shared" si="21"/>
        <v>975.2650176678445</v>
      </c>
      <c r="AO182">
        <f t="shared" si="21"/>
        <v>4091.8727915194345</v>
      </c>
      <c r="AP182" s="26">
        <v>0.006</v>
      </c>
      <c r="AS182" s="26">
        <v>0.113</v>
      </c>
      <c r="AU182">
        <v>-0.2518382967</v>
      </c>
      <c r="AV182"/>
      <c r="AW182" s="24">
        <v>0.004</v>
      </c>
    </row>
    <row r="183" spans="1:49" ht="12.75">
      <c r="A183" s="19">
        <v>37694</v>
      </c>
      <c r="B183" s="22">
        <v>73</v>
      </c>
      <c r="C183" s="21">
        <v>0.810532391</v>
      </c>
      <c r="D183" s="20">
        <v>0.810532391</v>
      </c>
      <c r="E183" s="24">
        <v>0</v>
      </c>
      <c r="F183">
        <v>39.45415338</v>
      </c>
      <c r="G183">
        <v>-77.79321435</v>
      </c>
      <c r="H183" s="26">
        <v>946.7</v>
      </c>
      <c r="I183" s="23">
        <f t="shared" si="16"/>
        <v>911.5500000000001</v>
      </c>
      <c r="J183">
        <f t="shared" si="17"/>
        <v>878.3240353502918</v>
      </c>
      <c r="K183" s="23">
        <f t="shared" si="18"/>
        <v>1121.8240353502918</v>
      </c>
      <c r="L183" s="23">
        <f t="shared" si="15"/>
        <v>1140.8430353502918</v>
      </c>
      <c r="M183" s="23">
        <f t="shared" si="19"/>
        <v>1131.3335353502916</v>
      </c>
      <c r="N183" s="23">
        <v>-2.1</v>
      </c>
      <c r="O183" s="23">
        <v>48.4</v>
      </c>
      <c r="P183" s="23">
        <v>37.7</v>
      </c>
      <c r="Q183" s="23">
        <f t="shared" si="20"/>
        <v>37.95</v>
      </c>
      <c r="S183"/>
      <c r="T183"/>
      <c r="Y183" s="30"/>
      <c r="Z183" s="30"/>
      <c r="AA183" s="30"/>
      <c r="AB183" s="30"/>
      <c r="AD183">
        <v>8795</v>
      </c>
      <c r="AE183">
        <v>818</v>
      </c>
      <c r="AF183">
        <v>431</v>
      </c>
      <c r="AG183">
        <v>141</v>
      </c>
      <c r="AH183">
        <v>45</v>
      </c>
      <c r="AI183">
        <v>188</v>
      </c>
      <c r="AJ183">
        <f t="shared" si="21"/>
        <v>186466.43109540635</v>
      </c>
      <c r="AK183">
        <f t="shared" si="21"/>
        <v>17342.756183745583</v>
      </c>
      <c r="AL183">
        <f t="shared" si="21"/>
        <v>9137.809187279152</v>
      </c>
      <c r="AM183">
        <f t="shared" si="21"/>
        <v>2989.399293286219</v>
      </c>
      <c r="AN183">
        <f t="shared" si="21"/>
        <v>954.0636042402826</v>
      </c>
      <c r="AO183">
        <f t="shared" si="21"/>
        <v>3985.8657243816256</v>
      </c>
      <c r="AP183" s="26">
        <v>0.004</v>
      </c>
      <c r="AS183" s="26">
        <v>0.081</v>
      </c>
      <c r="AU183">
        <v>-0.2099894285</v>
      </c>
      <c r="AV183"/>
      <c r="AW183" s="24">
        <v>-0.001</v>
      </c>
    </row>
    <row r="184" spans="1:49" ht="12.75">
      <c r="A184" s="19">
        <v>37694</v>
      </c>
      <c r="B184" s="22">
        <v>73</v>
      </c>
      <c r="C184" s="21">
        <v>0.810648143</v>
      </c>
      <c r="D184" s="20">
        <v>0.810648143</v>
      </c>
      <c r="E184" s="24">
        <v>0</v>
      </c>
      <c r="F184">
        <v>39.45408324</v>
      </c>
      <c r="G184">
        <v>-77.78458863</v>
      </c>
      <c r="H184" s="26">
        <v>946.2</v>
      </c>
      <c r="I184" s="23">
        <f t="shared" si="16"/>
        <v>911.0500000000001</v>
      </c>
      <c r="J184">
        <f t="shared" si="17"/>
        <v>882.8801373915056</v>
      </c>
      <c r="K184" s="23">
        <f t="shared" si="18"/>
        <v>1126.3801373915057</v>
      </c>
      <c r="L184" s="23">
        <f t="shared" si="15"/>
        <v>1145.3991373915055</v>
      </c>
      <c r="M184" s="23">
        <f t="shared" si="19"/>
        <v>1135.8896373915056</v>
      </c>
      <c r="N184" s="23">
        <v>-1.7</v>
      </c>
      <c r="O184" s="23">
        <v>47.4</v>
      </c>
      <c r="P184" s="23">
        <v>38.6</v>
      </c>
      <c r="Q184" s="23">
        <f t="shared" si="20"/>
        <v>38.150000000000006</v>
      </c>
      <c r="S184">
        <v>1.91E-05</v>
      </c>
      <c r="T184">
        <v>1.3E-05</v>
      </c>
      <c r="U184">
        <v>9.31E-06</v>
      </c>
      <c r="V184">
        <v>1E-06</v>
      </c>
      <c r="W184">
        <v>2.22E-07</v>
      </c>
      <c r="X184">
        <v>-1.85E-06</v>
      </c>
      <c r="Y184" s="30">
        <v>890.2</v>
      </c>
      <c r="Z184" s="30">
        <v>295.9</v>
      </c>
      <c r="AA184" s="30">
        <v>288.7</v>
      </c>
      <c r="AB184" s="30">
        <v>13.2</v>
      </c>
      <c r="AD184">
        <v>8263</v>
      </c>
      <c r="AE184">
        <v>687</v>
      </c>
      <c r="AF184">
        <v>396</v>
      </c>
      <c r="AG184">
        <v>141</v>
      </c>
      <c r="AH184">
        <v>44</v>
      </c>
      <c r="AI184">
        <v>147</v>
      </c>
      <c r="AJ184">
        <f t="shared" si="21"/>
        <v>175187.27915194345</v>
      </c>
      <c r="AK184">
        <f t="shared" si="21"/>
        <v>14565.371024734983</v>
      </c>
      <c r="AL184">
        <f t="shared" si="21"/>
        <v>8395.759717314488</v>
      </c>
      <c r="AM184">
        <f t="shared" si="21"/>
        <v>2989.399293286219</v>
      </c>
      <c r="AN184">
        <f t="shared" si="21"/>
        <v>932.8621908127208</v>
      </c>
      <c r="AO184">
        <f t="shared" si="21"/>
        <v>3116.60777385159</v>
      </c>
      <c r="AP184" s="26">
        <v>0.005</v>
      </c>
      <c r="AS184" s="26">
        <v>0.101</v>
      </c>
      <c r="AU184">
        <v>-0.1653514653</v>
      </c>
      <c r="AV184"/>
      <c r="AW184" s="24">
        <v>0.005</v>
      </c>
    </row>
    <row r="185" spans="1:49" ht="12.75">
      <c r="A185" s="19">
        <v>37694</v>
      </c>
      <c r="B185" s="22">
        <v>73</v>
      </c>
      <c r="C185" s="21">
        <v>0.810763896</v>
      </c>
      <c r="D185" s="20">
        <v>0.810763896</v>
      </c>
      <c r="E185" s="24">
        <v>0</v>
      </c>
      <c r="F185">
        <v>39.45405254</v>
      </c>
      <c r="G185">
        <v>-77.77590939</v>
      </c>
      <c r="H185" s="26">
        <v>946.6</v>
      </c>
      <c r="I185" s="23">
        <f t="shared" si="16"/>
        <v>911.45</v>
      </c>
      <c r="J185">
        <f t="shared" si="17"/>
        <v>879.2350557979429</v>
      </c>
      <c r="K185" s="23">
        <f t="shared" si="18"/>
        <v>1122.735055797943</v>
      </c>
      <c r="L185" s="23">
        <f t="shared" si="15"/>
        <v>1141.7540557979428</v>
      </c>
      <c r="M185" s="23">
        <f t="shared" si="19"/>
        <v>1132.244555797943</v>
      </c>
      <c r="N185" s="23">
        <v>-2</v>
      </c>
      <c r="O185" s="23">
        <v>47.1</v>
      </c>
      <c r="P185" s="23">
        <v>39.7</v>
      </c>
      <c r="Q185" s="23">
        <f t="shared" si="20"/>
        <v>39.150000000000006</v>
      </c>
      <c r="S185"/>
      <c r="T185"/>
      <c r="Y185" s="30"/>
      <c r="Z185" s="30"/>
      <c r="AA185" s="30"/>
      <c r="AB185" s="30"/>
      <c r="AD185">
        <v>8823</v>
      </c>
      <c r="AE185">
        <v>759</v>
      </c>
      <c r="AF185">
        <v>449</v>
      </c>
      <c r="AG185">
        <v>136</v>
      </c>
      <c r="AH185">
        <v>57</v>
      </c>
      <c r="AI185">
        <v>171</v>
      </c>
      <c r="AJ185">
        <f t="shared" si="21"/>
        <v>187060.07067137808</v>
      </c>
      <c r="AK185">
        <f t="shared" si="21"/>
        <v>16091.872791519434</v>
      </c>
      <c r="AL185">
        <f t="shared" si="21"/>
        <v>9519.434628975265</v>
      </c>
      <c r="AM185">
        <f t="shared" si="21"/>
        <v>2883.39222614841</v>
      </c>
      <c r="AN185">
        <f t="shared" si="21"/>
        <v>1208.4805653710248</v>
      </c>
      <c r="AO185">
        <f t="shared" si="21"/>
        <v>3625.441696113074</v>
      </c>
      <c r="AP185" s="26">
        <v>0.004</v>
      </c>
      <c r="AS185" s="26">
        <v>0.101</v>
      </c>
      <c r="AU185">
        <v>-0.1095411256</v>
      </c>
      <c r="AV185"/>
      <c r="AW185" s="24">
        <v>0.008</v>
      </c>
    </row>
    <row r="186" spans="1:49" ht="12.75">
      <c r="A186" s="19">
        <v>37694</v>
      </c>
      <c r="B186" s="22">
        <v>73</v>
      </c>
      <c r="C186" s="21">
        <v>0.810879648</v>
      </c>
      <c r="D186" s="20">
        <v>0.810879648</v>
      </c>
      <c r="E186" s="24">
        <v>0</v>
      </c>
      <c r="F186">
        <v>39.45397485</v>
      </c>
      <c r="G186">
        <v>-77.76718815</v>
      </c>
      <c r="H186" s="26">
        <v>946.5</v>
      </c>
      <c r="I186" s="23">
        <f t="shared" si="16"/>
        <v>911.35</v>
      </c>
      <c r="J186">
        <f t="shared" si="17"/>
        <v>880.1461762039473</v>
      </c>
      <c r="K186" s="23">
        <f t="shared" si="18"/>
        <v>1123.6461762039473</v>
      </c>
      <c r="L186" s="23">
        <f t="shared" si="15"/>
        <v>1142.6651762039473</v>
      </c>
      <c r="M186" s="23">
        <f t="shared" si="19"/>
        <v>1133.1556762039472</v>
      </c>
      <c r="N186" s="23">
        <v>-1.8</v>
      </c>
      <c r="O186" s="23">
        <v>46.8</v>
      </c>
      <c r="P186" s="23">
        <v>39.6</v>
      </c>
      <c r="Q186" s="23">
        <f t="shared" si="20"/>
        <v>39.650000000000006</v>
      </c>
      <c r="S186"/>
      <c r="T186"/>
      <c r="Y186" s="30"/>
      <c r="Z186" s="30"/>
      <c r="AA186" s="30"/>
      <c r="AB186" s="30"/>
      <c r="AC186">
        <v>21723</v>
      </c>
      <c r="AD186">
        <v>8912</v>
      </c>
      <c r="AE186">
        <v>745</v>
      </c>
      <c r="AF186">
        <v>441</v>
      </c>
      <c r="AG186">
        <v>167</v>
      </c>
      <c r="AH186">
        <v>64</v>
      </c>
      <c r="AI186">
        <v>218</v>
      </c>
      <c r="AJ186">
        <f t="shared" si="21"/>
        <v>188946.9964664311</v>
      </c>
      <c r="AK186">
        <f t="shared" si="21"/>
        <v>15795.053003533569</v>
      </c>
      <c r="AL186">
        <f t="shared" si="21"/>
        <v>9349.82332155477</v>
      </c>
      <c r="AM186">
        <f t="shared" si="21"/>
        <v>3540.6360424028267</v>
      </c>
      <c r="AN186">
        <f t="shared" si="21"/>
        <v>1356.8904593639575</v>
      </c>
      <c r="AO186">
        <f t="shared" si="21"/>
        <v>4621.90812720848</v>
      </c>
      <c r="AP186" s="26">
        <v>0.004</v>
      </c>
      <c r="AS186" s="26">
        <v>0.101</v>
      </c>
      <c r="AU186">
        <v>-0.09097743034</v>
      </c>
      <c r="AV186"/>
      <c r="AW186" s="24">
        <v>0.006</v>
      </c>
    </row>
    <row r="187" spans="1:49" ht="12.75">
      <c r="A187" s="19">
        <v>37694</v>
      </c>
      <c r="B187" s="22">
        <v>73</v>
      </c>
      <c r="C187" s="21">
        <v>0.8109954</v>
      </c>
      <c r="D187" s="20">
        <v>0.8109954</v>
      </c>
      <c r="E187" s="24">
        <v>0</v>
      </c>
      <c r="F187">
        <v>39.45373511</v>
      </c>
      <c r="G187">
        <v>-77.75844845</v>
      </c>
      <c r="H187" s="26">
        <v>946.6</v>
      </c>
      <c r="I187" s="23">
        <f t="shared" si="16"/>
        <v>911.45</v>
      </c>
      <c r="J187">
        <f t="shared" si="17"/>
        <v>879.2350557979429</v>
      </c>
      <c r="K187" s="23">
        <f t="shared" si="18"/>
        <v>1122.735055797943</v>
      </c>
      <c r="L187" s="23">
        <f t="shared" si="15"/>
        <v>1141.7540557979428</v>
      </c>
      <c r="M187" s="23">
        <f t="shared" si="19"/>
        <v>1132.244555797943</v>
      </c>
      <c r="N187" s="23">
        <v>-1.3</v>
      </c>
      <c r="O187" s="23">
        <v>44.3</v>
      </c>
      <c r="P187" s="23">
        <v>38.6</v>
      </c>
      <c r="Q187" s="23">
        <f t="shared" si="20"/>
        <v>39.1</v>
      </c>
      <c r="S187">
        <v>1.87E-05</v>
      </c>
      <c r="T187">
        <v>1.38E-05</v>
      </c>
      <c r="U187">
        <v>8.95E-06</v>
      </c>
      <c r="V187">
        <v>9.78E-07</v>
      </c>
      <c r="W187">
        <v>2.7E-07</v>
      </c>
      <c r="X187">
        <v>-1.84E-06</v>
      </c>
      <c r="Y187" s="30">
        <v>890</v>
      </c>
      <c r="Z187" s="30">
        <v>295.8</v>
      </c>
      <c r="AA187" s="30">
        <v>288.6</v>
      </c>
      <c r="AB187" s="30">
        <v>13.1</v>
      </c>
      <c r="AD187">
        <v>8954</v>
      </c>
      <c r="AE187">
        <v>866</v>
      </c>
      <c r="AF187">
        <v>427</v>
      </c>
      <c r="AG187">
        <v>154</v>
      </c>
      <c r="AH187">
        <v>61</v>
      </c>
      <c r="AI187">
        <v>196</v>
      </c>
      <c r="AJ187">
        <f t="shared" si="21"/>
        <v>189837.45583038867</v>
      </c>
      <c r="AK187">
        <f t="shared" si="21"/>
        <v>18360.42402826855</v>
      </c>
      <c r="AL187">
        <f t="shared" si="21"/>
        <v>9053.003533568904</v>
      </c>
      <c r="AM187">
        <f t="shared" si="21"/>
        <v>3265.0176678445227</v>
      </c>
      <c r="AN187">
        <f t="shared" si="21"/>
        <v>1293.286219081272</v>
      </c>
      <c r="AO187">
        <f t="shared" si="21"/>
        <v>4155.47703180212</v>
      </c>
      <c r="AP187" s="26">
        <v>0.006</v>
      </c>
      <c r="AS187" s="26">
        <v>0.101</v>
      </c>
      <c r="AU187">
        <v>-0.1469069719</v>
      </c>
      <c r="AV187"/>
      <c r="AW187" s="24">
        <v>0.005</v>
      </c>
    </row>
    <row r="188" spans="1:49" ht="12.75">
      <c r="A188" s="19">
        <v>37694</v>
      </c>
      <c r="B188" s="22">
        <v>73</v>
      </c>
      <c r="C188" s="21">
        <v>0.811111093</v>
      </c>
      <c r="D188" s="20">
        <v>0.811111093</v>
      </c>
      <c r="E188" s="24">
        <v>0</v>
      </c>
      <c r="F188">
        <v>39.45297355</v>
      </c>
      <c r="G188">
        <v>-77.74969389</v>
      </c>
      <c r="H188" s="26">
        <v>945.8</v>
      </c>
      <c r="I188" s="23">
        <f t="shared" si="16"/>
        <v>910.65</v>
      </c>
      <c r="J188">
        <f t="shared" si="17"/>
        <v>886.5268197235939</v>
      </c>
      <c r="K188" s="23">
        <f t="shared" si="18"/>
        <v>1130.026819723594</v>
      </c>
      <c r="L188" s="23">
        <f t="shared" si="15"/>
        <v>1149.045819723594</v>
      </c>
      <c r="M188" s="23">
        <f t="shared" si="19"/>
        <v>1139.5363197235938</v>
      </c>
      <c r="N188" s="23">
        <v>-1.1</v>
      </c>
      <c r="O188" s="23">
        <v>41.1</v>
      </c>
      <c r="P188" s="23">
        <v>39.1</v>
      </c>
      <c r="Q188" s="23">
        <f t="shared" si="20"/>
        <v>38.85</v>
      </c>
      <c r="S188"/>
      <c r="T188"/>
      <c r="Y188" s="30"/>
      <c r="Z188" s="30"/>
      <c r="AA188" s="30"/>
      <c r="AB188" s="30"/>
      <c r="AD188">
        <v>8804</v>
      </c>
      <c r="AE188">
        <v>810</v>
      </c>
      <c r="AF188">
        <v>388</v>
      </c>
      <c r="AG188">
        <v>144</v>
      </c>
      <c r="AH188">
        <v>44</v>
      </c>
      <c r="AI188">
        <v>172</v>
      </c>
      <c r="AJ188">
        <f t="shared" si="21"/>
        <v>186657.2438162544</v>
      </c>
      <c r="AK188">
        <f t="shared" si="21"/>
        <v>17173.14487632509</v>
      </c>
      <c r="AL188">
        <f t="shared" si="21"/>
        <v>8226.148409893993</v>
      </c>
      <c r="AM188">
        <f t="shared" si="21"/>
        <v>3053.0035335689045</v>
      </c>
      <c r="AN188">
        <f t="shared" si="21"/>
        <v>932.8621908127208</v>
      </c>
      <c r="AO188">
        <f t="shared" si="21"/>
        <v>3646.643109540636</v>
      </c>
      <c r="AP188" s="26">
        <v>0.005</v>
      </c>
      <c r="AS188" s="26">
        <v>0.091</v>
      </c>
      <c r="AU188">
        <v>-0.2494022846</v>
      </c>
      <c r="AV188"/>
      <c r="AW188" s="24">
        <v>0.002</v>
      </c>
    </row>
    <row r="189" spans="1:49" ht="12.75">
      <c r="A189" s="19">
        <v>37694</v>
      </c>
      <c r="B189" s="22">
        <v>73</v>
      </c>
      <c r="C189" s="21">
        <v>0.811226845</v>
      </c>
      <c r="D189" s="20">
        <v>0.811226845</v>
      </c>
      <c r="E189" s="24">
        <v>0</v>
      </c>
      <c r="F189">
        <v>39.45188139</v>
      </c>
      <c r="G189">
        <v>-77.74091802</v>
      </c>
      <c r="H189" s="26">
        <v>945.6</v>
      </c>
      <c r="I189" s="23">
        <f t="shared" si="16"/>
        <v>910.45</v>
      </c>
      <c r="J189">
        <f t="shared" si="17"/>
        <v>888.3507616060563</v>
      </c>
      <c r="K189" s="23">
        <f t="shared" si="18"/>
        <v>1131.8507616060563</v>
      </c>
      <c r="L189" s="23">
        <f t="shared" si="15"/>
        <v>1150.8697616060563</v>
      </c>
      <c r="M189" s="23">
        <f t="shared" si="19"/>
        <v>1141.3602616060562</v>
      </c>
      <c r="N189" s="23">
        <v>-0.5</v>
      </c>
      <c r="O189" s="23">
        <v>37.1</v>
      </c>
      <c r="P189" s="23">
        <v>40.7</v>
      </c>
      <c r="Q189" s="23">
        <f t="shared" si="20"/>
        <v>39.900000000000006</v>
      </c>
      <c r="S189"/>
      <c r="T189"/>
      <c r="Y189" s="30"/>
      <c r="Z189" s="30"/>
      <c r="AA189" s="30"/>
      <c r="AB189" s="30"/>
      <c r="AD189">
        <v>8730</v>
      </c>
      <c r="AE189">
        <v>750</v>
      </c>
      <c r="AF189">
        <v>406</v>
      </c>
      <c r="AG189">
        <v>132</v>
      </c>
      <c r="AH189">
        <v>66</v>
      </c>
      <c r="AI189">
        <v>192</v>
      </c>
      <c r="AJ189">
        <f t="shared" si="21"/>
        <v>185088.33922261483</v>
      </c>
      <c r="AK189">
        <f t="shared" si="21"/>
        <v>15901.060070671378</v>
      </c>
      <c r="AL189">
        <f t="shared" si="21"/>
        <v>8607.773851590106</v>
      </c>
      <c r="AM189">
        <f t="shared" si="21"/>
        <v>2798.5865724381624</v>
      </c>
      <c r="AN189">
        <f t="shared" si="21"/>
        <v>1399.2932862190812</v>
      </c>
      <c r="AO189">
        <f t="shared" si="21"/>
        <v>4070.6713780918726</v>
      </c>
      <c r="AP189" s="26">
        <v>0.004</v>
      </c>
      <c r="AS189" s="26">
        <v>0.081</v>
      </c>
      <c r="AU189">
        <v>-0.286714226</v>
      </c>
      <c r="AV189"/>
      <c r="AW189" s="24">
        <v>0.001</v>
      </c>
    </row>
    <row r="190" spans="1:49" ht="12.75">
      <c r="A190" s="19">
        <v>37694</v>
      </c>
      <c r="B190" s="22">
        <v>73</v>
      </c>
      <c r="C190" s="21">
        <v>0.811342597</v>
      </c>
      <c r="D190" s="20">
        <v>0.811342597</v>
      </c>
      <c r="E190" s="24">
        <v>0</v>
      </c>
      <c r="F190">
        <v>39.45082418</v>
      </c>
      <c r="G190">
        <v>-77.73232392</v>
      </c>
      <c r="H190" s="26">
        <v>945.8</v>
      </c>
      <c r="I190" s="23">
        <f t="shared" si="16"/>
        <v>910.65</v>
      </c>
      <c r="J190">
        <f t="shared" si="17"/>
        <v>886.5268197235939</v>
      </c>
      <c r="K190" s="23">
        <f t="shared" si="18"/>
        <v>1130.026819723594</v>
      </c>
      <c r="L190" s="23">
        <f t="shared" si="15"/>
        <v>1149.045819723594</v>
      </c>
      <c r="M190" s="23">
        <f t="shared" si="19"/>
        <v>1139.5363197235938</v>
      </c>
      <c r="N190" s="23">
        <v>-1.1</v>
      </c>
      <c r="O190" s="23">
        <v>37.9</v>
      </c>
      <c r="P190" s="23">
        <v>43.2</v>
      </c>
      <c r="Q190" s="23">
        <f t="shared" si="20"/>
        <v>41.95</v>
      </c>
      <c r="S190"/>
      <c r="T190"/>
      <c r="Y190" s="30"/>
      <c r="Z190" s="30"/>
      <c r="AA190" s="30"/>
      <c r="AB190" s="30"/>
      <c r="AD190">
        <v>8405</v>
      </c>
      <c r="AE190">
        <v>766</v>
      </c>
      <c r="AF190">
        <v>412</v>
      </c>
      <c r="AG190">
        <v>160</v>
      </c>
      <c r="AH190">
        <v>72</v>
      </c>
      <c r="AI190">
        <v>220</v>
      </c>
      <c r="AJ190">
        <f t="shared" si="21"/>
        <v>178197.87985865725</v>
      </c>
      <c r="AK190">
        <f t="shared" si="21"/>
        <v>16240.282685512368</v>
      </c>
      <c r="AL190">
        <f t="shared" si="21"/>
        <v>8734.982332155478</v>
      </c>
      <c r="AM190">
        <f t="shared" si="21"/>
        <v>3392.226148409894</v>
      </c>
      <c r="AN190">
        <f t="shared" si="21"/>
        <v>1526.5017667844522</v>
      </c>
      <c r="AO190">
        <f t="shared" si="21"/>
        <v>4664.310954063604</v>
      </c>
      <c r="AP190" s="26">
        <v>0.004</v>
      </c>
      <c r="AS190" s="26">
        <v>0.091</v>
      </c>
      <c r="AU190">
        <v>-0.3798973262</v>
      </c>
      <c r="AV190"/>
      <c r="AW190" s="24">
        <v>0.006</v>
      </c>
    </row>
    <row r="191" spans="1:49" ht="12.75">
      <c r="A191" s="19">
        <v>37694</v>
      </c>
      <c r="B191" s="22">
        <v>73</v>
      </c>
      <c r="C191" s="21">
        <v>0.811458349</v>
      </c>
      <c r="D191" s="20">
        <v>0.811458349</v>
      </c>
      <c r="E191" s="24">
        <v>0</v>
      </c>
      <c r="F191">
        <v>39.44969664</v>
      </c>
      <c r="G191">
        <v>-77.72376758</v>
      </c>
      <c r="H191" s="26">
        <v>945.8</v>
      </c>
      <c r="I191" s="23">
        <f t="shared" si="16"/>
        <v>910.65</v>
      </c>
      <c r="J191">
        <f t="shared" si="17"/>
        <v>886.5268197235939</v>
      </c>
      <c r="K191" s="23">
        <f t="shared" si="18"/>
        <v>1130.026819723594</v>
      </c>
      <c r="L191" s="23">
        <f t="shared" si="15"/>
        <v>1149.045819723594</v>
      </c>
      <c r="M191" s="23">
        <f t="shared" si="19"/>
        <v>1139.5363197235938</v>
      </c>
      <c r="N191" s="23">
        <v>-1.8</v>
      </c>
      <c r="O191" s="23">
        <v>43.4</v>
      </c>
      <c r="P191" s="23">
        <v>43.1</v>
      </c>
      <c r="Q191" s="23">
        <f t="shared" si="20"/>
        <v>43.150000000000006</v>
      </c>
      <c r="S191">
        <v>1.84E-05</v>
      </c>
      <c r="T191">
        <v>1.29E-05</v>
      </c>
      <c r="U191">
        <v>9.01E-06</v>
      </c>
      <c r="V191">
        <v>9.71E-07</v>
      </c>
      <c r="W191">
        <v>2.8E-07</v>
      </c>
      <c r="X191">
        <v>-2.06E-06</v>
      </c>
      <c r="Y191" s="30">
        <v>888.8</v>
      </c>
      <c r="Z191" s="30">
        <v>295.6</v>
      </c>
      <c r="AA191" s="30">
        <v>288.4</v>
      </c>
      <c r="AB191" s="30">
        <v>13.1</v>
      </c>
      <c r="AD191">
        <v>7795</v>
      </c>
      <c r="AE191">
        <v>705</v>
      </c>
      <c r="AF191">
        <v>413</v>
      </c>
      <c r="AG191">
        <v>129</v>
      </c>
      <c r="AH191">
        <v>51</v>
      </c>
      <c r="AI191">
        <v>229</v>
      </c>
      <c r="AJ191">
        <f t="shared" si="21"/>
        <v>165265.0176678445</v>
      </c>
      <c r="AK191">
        <f t="shared" si="21"/>
        <v>14946.996466431096</v>
      </c>
      <c r="AL191">
        <f t="shared" si="21"/>
        <v>8756.18374558304</v>
      </c>
      <c r="AM191">
        <f t="shared" si="21"/>
        <v>2734.982332155477</v>
      </c>
      <c r="AN191">
        <f t="shared" si="21"/>
        <v>1081.2720848056538</v>
      </c>
      <c r="AO191">
        <f t="shared" si="21"/>
        <v>4855.123674911661</v>
      </c>
      <c r="AP191" s="26">
        <v>0.005</v>
      </c>
      <c r="AS191" s="26">
        <v>0.051</v>
      </c>
      <c r="AU191">
        <v>-0.4032340646</v>
      </c>
      <c r="AV191"/>
      <c r="AW191" s="24">
        <v>0.006</v>
      </c>
    </row>
    <row r="192" spans="1:49" ht="12.75">
      <c r="A192" s="19">
        <v>37694</v>
      </c>
      <c r="B192" s="22">
        <v>73</v>
      </c>
      <c r="C192" s="21">
        <v>0.811574101</v>
      </c>
      <c r="D192" s="20">
        <v>0.811574101</v>
      </c>
      <c r="E192" s="24">
        <v>0</v>
      </c>
      <c r="F192">
        <v>39.44846997</v>
      </c>
      <c r="G192">
        <v>-77.71514551</v>
      </c>
      <c r="H192" s="26">
        <v>945.9</v>
      </c>
      <c r="I192" s="23">
        <f t="shared" si="16"/>
        <v>910.75</v>
      </c>
      <c r="J192">
        <f t="shared" si="17"/>
        <v>885.6149989944452</v>
      </c>
      <c r="K192" s="23">
        <f t="shared" si="18"/>
        <v>1129.1149989944452</v>
      </c>
      <c r="L192" s="23">
        <f t="shared" si="15"/>
        <v>1148.1339989944452</v>
      </c>
      <c r="M192" s="23">
        <f t="shared" si="19"/>
        <v>1138.6244989944453</v>
      </c>
      <c r="N192" s="23">
        <v>-1.7</v>
      </c>
      <c r="O192" s="23">
        <v>45.7</v>
      </c>
      <c r="P192" s="23">
        <v>40.6</v>
      </c>
      <c r="Q192" s="23">
        <f t="shared" si="20"/>
        <v>41.85</v>
      </c>
      <c r="S192"/>
      <c r="T192"/>
      <c r="Y192" s="30"/>
      <c r="Z192" s="30"/>
      <c r="AA192" s="30"/>
      <c r="AB192" s="30"/>
      <c r="AC192">
        <v>18057</v>
      </c>
      <c r="AD192">
        <v>7302</v>
      </c>
      <c r="AE192">
        <v>690</v>
      </c>
      <c r="AF192">
        <v>423</v>
      </c>
      <c r="AG192">
        <v>153</v>
      </c>
      <c r="AH192">
        <v>64</v>
      </c>
      <c r="AI192">
        <v>215</v>
      </c>
      <c r="AJ192">
        <f t="shared" si="21"/>
        <v>154812.72084805655</v>
      </c>
      <c r="AK192">
        <f t="shared" si="21"/>
        <v>14628.975265017667</v>
      </c>
      <c r="AL192">
        <f t="shared" si="21"/>
        <v>8968.197879858657</v>
      </c>
      <c r="AM192">
        <f t="shared" si="21"/>
        <v>3243.816254416961</v>
      </c>
      <c r="AN192">
        <f t="shared" si="21"/>
        <v>1356.8904593639575</v>
      </c>
      <c r="AO192">
        <f t="shared" si="21"/>
        <v>4558.303886925795</v>
      </c>
      <c r="AP192" s="26">
        <v>0.004</v>
      </c>
      <c r="AS192" s="26">
        <v>0.081</v>
      </c>
      <c r="AU192">
        <v>-0.3497495055</v>
      </c>
      <c r="AV192"/>
      <c r="AW192" s="24">
        <v>0.006</v>
      </c>
    </row>
    <row r="193" spans="1:49" ht="12.75">
      <c r="A193" s="19">
        <v>37694</v>
      </c>
      <c r="B193" s="22">
        <v>73</v>
      </c>
      <c r="C193" s="21">
        <v>0.811689794</v>
      </c>
      <c r="D193" s="20">
        <v>0.811689794</v>
      </c>
      <c r="E193" s="24">
        <v>0</v>
      </c>
      <c r="F193">
        <v>39.44715415</v>
      </c>
      <c r="G193">
        <v>-77.70655976</v>
      </c>
      <c r="H193" s="26">
        <v>947.1</v>
      </c>
      <c r="I193" s="23">
        <f t="shared" si="16"/>
        <v>911.95</v>
      </c>
      <c r="J193">
        <f t="shared" si="17"/>
        <v>874.6809527047468</v>
      </c>
      <c r="K193" s="23">
        <f t="shared" si="18"/>
        <v>1118.1809527047467</v>
      </c>
      <c r="L193" s="23">
        <f t="shared" si="15"/>
        <v>1137.199952704747</v>
      </c>
      <c r="M193" s="23">
        <f t="shared" si="19"/>
        <v>1127.6904527047468</v>
      </c>
      <c r="N193" s="23">
        <v>-2</v>
      </c>
      <c r="O193" s="23">
        <v>49</v>
      </c>
      <c r="P193" s="23">
        <v>36.7</v>
      </c>
      <c r="Q193" s="23">
        <f t="shared" si="20"/>
        <v>38.650000000000006</v>
      </c>
      <c r="S193"/>
      <c r="T193"/>
      <c r="Y193" s="30"/>
      <c r="Z193" s="30"/>
      <c r="AA193" s="30"/>
      <c r="AB193" s="30"/>
      <c r="AD193">
        <v>7302</v>
      </c>
      <c r="AE193">
        <v>638</v>
      </c>
      <c r="AF193">
        <v>367</v>
      </c>
      <c r="AG193">
        <v>131</v>
      </c>
      <c r="AH193">
        <v>63</v>
      </c>
      <c r="AI193">
        <v>162</v>
      </c>
      <c r="AJ193">
        <f t="shared" si="21"/>
        <v>154812.72084805655</v>
      </c>
      <c r="AK193">
        <f t="shared" si="21"/>
        <v>13526.501766784451</v>
      </c>
      <c r="AL193">
        <f t="shared" si="21"/>
        <v>7780.918727915194</v>
      </c>
      <c r="AM193">
        <f t="shared" si="21"/>
        <v>2777.3851590106005</v>
      </c>
      <c r="AN193">
        <f t="shared" si="21"/>
        <v>1335.6890459363958</v>
      </c>
      <c r="AO193">
        <f t="shared" si="21"/>
        <v>3434.6289752650177</v>
      </c>
      <c r="AP193" s="26">
        <v>0.005</v>
      </c>
      <c r="AS193" s="26">
        <v>0.081</v>
      </c>
      <c r="AU193">
        <v>-0.3172197342</v>
      </c>
      <c r="AV193"/>
      <c r="AW193" s="24">
        <v>0.004</v>
      </c>
    </row>
    <row r="194" spans="1:49" ht="12.75">
      <c r="A194" s="19">
        <v>37694</v>
      </c>
      <c r="B194" s="22">
        <v>73</v>
      </c>
      <c r="C194" s="21">
        <v>0.811805546</v>
      </c>
      <c r="D194" s="20">
        <v>0.811805546</v>
      </c>
      <c r="E194" s="24">
        <v>0</v>
      </c>
      <c r="F194">
        <v>39.445708</v>
      </c>
      <c r="G194">
        <v>-77.69790514</v>
      </c>
      <c r="H194" s="26">
        <v>948.9</v>
      </c>
      <c r="I194" s="23">
        <f t="shared" si="16"/>
        <v>913.75</v>
      </c>
      <c r="J194">
        <f t="shared" si="17"/>
        <v>858.3068306554629</v>
      </c>
      <c r="K194" s="23">
        <f t="shared" si="18"/>
        <v>1101.8068306554628</v>
      </c>
      <c r="L194" s="23">
        <f t="shared" si="15"/>
        <v>1120.825830655463</v>
      </c>
      <c r="M194" s="23">
        <f t="shared" si="19"/>
        <v>1111.316330655463</v>
      </c>
      <c r="N194" s="23">
        <v>-1.8</v>
      </c>
      <c r="O194" s="23">
        <v>50.9</v>
      </c>
      <c r="P194" s="23">
        <v>36.1</v>
      </c>
      <c r="Q194" s="23">
        <f t="shared" si="20"/>
        <v>36.400000000000006</v>
      </c>
      <c r="S194">
        <v>1.71E-05</v>
      </c>
      <c r="T194">
        <v>1.2E-05</v>
      </c>
      <c r="U194">
        <v>8.31E-06</v>
      </c>
      <c r="V194">
        <v>9.61E-07</v>
      </c>
      <c r="W194">
        <v>2.04E-07</v>
      </c>
      <c r="X194">
        <v>-1.83E-06</v>
      </c>
      <c r="Y194" s="30">
        <v>889.6</v>
      </c>
      <c r="Z194" s="30">
        <v>295.5</v>
      </c>
      <c r="AA194" s="30">
        <v>288.3</v>
      </c>
      <c r="AB194" s="30">
        <v>12.9</v>
      </c>
      <c r="AD194">
        <v>6794</v>
      </c>
      <c r="AE194">
        <v>591</v>
      </c>
      <c r="AF194">
        <v>312</v>
      </c>
      <c r="AG194">
        <v>112</v>
      </c>
      <c r="AH194">
        <v>49</v>
      </c>
      <c r="AI194">
        <v>155</v>
      </c>
      <c r="AJ194">
        <f t="shared" si="21"/>
        <v>144042.40282685513</v>
      </c>
      <c r="AK194">
        <f t="shared" si="21"/>
        <v>12530.035335689046</v>
      </c>
      <c r="AL194">
        <f t="shared" si="21"/>
        <v>6614.840989399293</v>
      </c>
      <c r="AM194">
        <f t="shared" si="21"/>
        <v>2374.558303886926</v>
      </c>
      <c r="AN194">
        <f t="shared" si="21"/>
        <v>1038.86925795053</v>
      </c>
      <c r="AO194">
        <f t="shared" si="21"/>
        <v>3286.2190812720846</v>
      </c>
      <c r="AP194" s="26">
        <v>0.004</v>
      </c>
      <c r="AS194" s="26">
        <v>0.082</v>
      </c>
      <c r="AU194">
        <v>-0.2418513745</v>
      </c>
      <c r="AV194"/>
      <c r="AW194" s="24">
        <v>0.001</v>
      </c>
    </row>
    <row r="195" spans="1:49" ht="12.75">
      <c r="A195" s="19">
        <v>37694</v>
      </c>
      <c r="B195" s="22">
        <v>73</v>
      </c>
      <c r="C195" s="21">
        <v>0.811921299</v>
      </c>
      <c r="D195" s="20">
        <v>0.811921299</v>
      </c>
      <c r="E195" s="24">
        <v>0</v>
      </c>
      <c r="F195">
        <v>39.44418712</v>
      </c>
      <c r="G195">
        <v>-77.68922627</v>
      </c>
      <c r="H195" s="26">
        <v>949.8</v>
      </c>
      <c r="I195" s="23">
        <f t="shared" si="16"/>
        <v>914.65</v>
      </c>
      <c r="J195">
        <f t="shared" si="17"/>
        <v>850.1318614601016</v>
      </c>
      <c r="K195" s="23">
        <f t="shared" si="18"/>
        <v>1093.6318614601016</v>
      </c>
      <c r="L195" s="23">
        <f t="shared" si="15"/>
        <v>1112.6508614601016</v>
      </c>
      <c r="M195" s="23">
        <f t="shared" si="19"/>
        <v>1103.1413614601015</v>
      </c>
      <c r="N195" s="23">
        <v>-1.6</v>
      </c>
      <c r="O195" s="23">
        <v>51.5</v>
      </c>
      <c r="P195" s="23">
        <v>36.3</v>
      </c>
      <c r="Q195" s="23">
        <f t="shared" si="20"/>
        <v>36.2</v>
      </c>
      <c r="S195"/>
      <c r="T195"/>
      <c r="Y195" s="30"/>
      <c r="Z195" s="30"/>
      <c r="AA195" s="30"/>
      <c r="AB195" s="30"/>
      <c r="AD195">
        <v>6461</v>
      </c>
      <c r="AE195">
        <v>606</v>
      </c>
      <c r="AF195">
        <v>323</v>
      </c>
      <c r="AG195">
        <v>119</v>
      </c>
      <c r="AH195">
        <v>50</v>
      </c>
      <c r="AI195">
        <v>159</v>
      </c>
      <c r="AJ195">
        <f t="shared" si="21"/>
        <v>136982.33215547702</v>
      </c>
      <c r="AK195">
        <f t="shared" si="21"/>
        <v>12848.056537102473</v>
      </c>
      <c r="AL195">
        <f t="shared" si="21"/>
        <v>6848.056537102473</v>
      </c>
      <c r="AM195">
        <f t="shared" si="21"/>
        <v>2522.9681978798585</v>
      </c>
      <c r="AN195">
        <f t="shared" si="21"/>
        <v>1060.070671378092</v>
      </c>
      <c r="AO195">
        <f t="shared" si="21"/>
        <v>3371.024734982332</v>
      </c>
      <c r="AP195" s="26">
        <v>0.004</v>
      </c>
      <c r="AS195" s="26">
        <v>0.091</v>
      </c>
      <c r="AU195">
        <v>-0.04926065728</v>
      </c>
      <c r="AV195"/>
      <c r="AW195" s="24">
        <v>0.003</v>
      </c>
    </row>
    <row r="196" spans="1:49" ht="12.75">
      <c r="A196" s="19">
        <v>37694</v>
      </c>
      <c r="B196" s="22">
        <v>73</v>
      </c>
      <c r="C196" s="21">
        <v>0.812037051</v>
      </c>
      <c r="D196" s="20">
        <v>0.812037051</v>
      </c>
      <c r="E196" s="24">
        <v>0</v>
      </c>
      <c r="F196">
        <v>39.44255469</v>
      </c>
      <c r="G196">
        <v>-77.68014507</v>
      </c>
      <c r="H196" s="26">
        <v>949.8</v>
      </c>
      <c r="I196" s="23">
        <f t="shared" si="16"/>
        <v>914.65</v>
      </c>
      <c r="J196">
        <f t="shared" si="17"/>
        <v>850.1318614601016</v>
      </c>
      <c r="K196" s="23">
        <f t="shared" si="18"/>
        <v>1093.6318614601016</v>
      </c>
      <c r="L196" s="23">
        <f t="shared" si="15"/>
        <v>1112.6508614601016</v>
      </c>
      <c r="M196" s="23">
        <f t="shared" si="19"/>
        <v>1103.1413614601015</v>
      </c>
      <c r="N196" s="23">
        <v>-1.7</v>
      </c>
      <c r="O196" s="23">
        <v>51.9</v>
      </c>
      <c r="P196" s="23">
        <v>34.2</v>
      </c>
      <c r="Q196" s="23">
        <f t="shared" si="20"/>
        <v>35.25</v>
      </c>
      <c r="S196"/>
      <c r="T196"/>
      <c r="Y196" s="30"/>
      <c r="Z196" s="30"/>
      <c r="AA196" s="30"/>
      <c r="AB196" s="30"/>
      <c r="AD196">
        <v>6470</v>
      </c>
      <c r="AE196">
        <v>622</v>
      </c>
      <c r="AF196">
        <v>343</v>
      </c>
      <c r="AG196">
        <v>114</v>
      </c>
      <c r="AH196">
        <v>49</v>
      </c>
      <c r="AI196">
        <v>151</v>
      </c>
      <c r="AJ196">
        <f t="shared" si="21"/>
        <v>137173.1448763251</v>
      </c>
      <c r="AK196">
        <f t="shared" si="21"/>
        <v>13187.279151943463</v>
      </c>
      <c r="AL196">
        <f t="shared" si="21"/>
        <v>7272.08480565371</v>
      </c>
      <c r="AM196">
        <f t="shared" si="21"/>
        <v>2416.9611307420496</v>
      </c>
      <c r="AN196">
        <f t="shared" si="21"/>
        <v>1038.86925795053</v>
      </c>
      <c r="AO196">
        <f t="shared" si="21"/>
        <v>3201.4134275618376</v>
      </c>
      <c r="AP196" s="26">
        <v>0.004</v>
      </c>
      <c r="AS196" s="26">
        <v>0.091</v>
      </c>
      <c r="AU196">
        <v>0.0155035425</v>
      </c>
      <c r="AV196"/>
      <c r="AW196" s="24">
        <v>0.006</v>
      </c>
    </row>
    <row r="197" spans="1:49" ht="12.75">
      <c r="A197" s="19">
        <v>37694</v>
      </c>
      <c r="B197" s="22">
        <v>73</v>
      </c>
      <c r="C197" s="21">
        <v>0.812152803</v>
      </c>
      <c r="D197" s="20">
        <v>0.812152803</v>
      </c>
      <c r="E197" s="24">
        <v>0</v>
      </c>
      <c r="F197">
        <v>39.44099549</v>
      </c>
      <c r="G197">
        <v>-77.67104543</v>
      </c>
      <c r="H197" s="26">
        <v>950.1</v>
      </c>
      <c r="I197" s="23">
        <f t="shared" si="16"/>
        <v>914.95</v>
      </c>
      <c r="J197">
        <f t="shared" si="17"/>
        <v>847.4086591930197</v>
      </c>
      <c r="K197" s="23">
        <f t="shared" si="18"/>
        <v>1090.9086591930197</v>
      </c>
      <c r="L197" s="23">
        <f t="shared" si="15"/>
        <v>1109.9276591930197</v>
      </c>
      <c r="M197" s="23">
        <f t="shared" si="19"/>
        <v>1100.4181591930196</v>
      </c>
      <c r="N197" s="23">
        <v>-1.7</v>
      </c>
      <c r="O197" s="23">
        <v>52</v>
      </c>
      <c r="P197" s="23">
        <v>34.1</v>
      </c>
      <c r="Q197" s="23">
        <f t="shared" si="20"/>
        <v>34.150000000000006</v>
      </c>
      <c r="S197">
        <v>1.64E-05</v>
      </c>
      <c r="T197">
        <v>1.16E-05</v>
      </c>
      <c r="U197">
        <v>7.83E-06</v>
      </c>
      <c r="V197">
        <v>8.72E-07</v>
      </c>
      <c r="W197">
        <v>1.81E-07</v>
      </c>
      <c r="X197">
        <v>-1.75E-06</v>
      </c>
      <c r="Y197" s="30">
        <v>892.7</v>
      </c>
      <c r="Z197" s="30">
        <v>295.4</v>
      </c>
      <c r="AA197" s="30">
        <v>288.2</v>
      </c>
      <c r="AB197" s="30">
        <v>12.9</v>
      </c>
      <c r="AD197">
        <v>5693</v>
      </c>
      <c r="AE197">
        <v>550</v>
      </c>
      <c r="AF197">
        <v>287</v>
      </c>
      <c r="AG197">
        <v>93</v>
      </c>
      <c r="AH197">
        <v>33</v>
      </c>
      <c r="AI197">
        <v>111</v>
      </c>
      <c r="AJ197">
        <f t="shared" si="21"/>
        <v>120699.64664310953</v>
      </c>
      <c r="AK197">
        <f t="shared" si="21"/>
        <v>11660.77738515901</v>
      </c>
      <c r="AL197">
        <f t="shared" si="21"/>
        <v>6084.8056537102475</v>
      </c>
      <c r="AM197">
        <f t="shared" si="21"/>
        <v>1971.731448763251</v>
      </c>
      <c r="AN197">
        <f t="shared" si="21"/>
        <v>699.6466431095406</v>
      </c>
      <c r="AO197">
        <f t="shared" si="21"/>
        <v>2353.356890459364</v>
      </c>
      <c r="AP197" s="26">
        <v>0.005</v>
      </c>
      <c r="AS197" s="26">
        <v>0.121</v>
      </c>
      <c r="AU197">
        <v>0.07134351879</v>
      </c>
      <c r="AV197"/>
      <c r="AW197" s="24">
        <v>0.007</v>
      </c>
    </row>
    <row r="198" spans="1:49" ht="12.75">
      <c r="A198" s="19">
        <v>37694</v>
      </c>
      <c r="B198" s="22">
        <v>73</v>
      </c>
      <c r="C198" s="21">
        <v>0.812268496</v>
      </c>
      <c r="D198" s="20">
        <v>0.812268496</v>
      </c>
      <c r="E198" s="24">
        <v>0</v>
      </c>
      <c r="F198">
        <v>39.43959325</v>
      </c>
      <c r="G198">
        <v>-77.66210468</v>
      </c>
      <c r="H198" s="26">
        <v>950.8</v>
      </c>
      <c r="I198" s="23">
        <f t="shared" si="16"/>
        <v>915.65</v>
      </c>
      <c r="J198">
        <f t="shared" si="17"/>
        <v>841.0579913860541</v>
      </c>
      <c r="K198" s="23">
        <f t="shared" si="18"/>
        <v>1084.5579913860543</v>
      </c>
      <c r="L198" s="23">
        <f t="shared" si="15"/>
        <v>1103.576991386054</v>
      </c>
      <c r="M198" s="23">
        <f t="shared" si="19"/>
        <v>1094.0674913860541</v>
      </c>
      <c r="N198" s="23">
        <v>-1.6</v>
      </c>
      <c r="O198" s="23">
        <v>52.1</v>
      </c>
      <c r="P198" s="23">
        <v>35.1</v>
      </c>
      <c r="Q198" s="23">
        <f t="shared" si="20"/>
        <v>34.6</v>
      </c>
      <c r="S198"/>
      <c r="T198"/>
      <c r="Y198" s="30"/>
      <c r="Z198" s="30"/>
      <c r="AA198" s="30"/>
      <c r="AB198" s="30"/>
      <c r="AC198">
        <v>23637</v>
      </c>
      <c r="AD198">
        <v>5483</v>
      </c>
      <c r="AE198">
        <v>488</v>
      </c>
      <c r="AF198">
        <v>292</v>
      </c>
      <c r="AG198">
        <v>87</v>
      </c>
      <c r="AH198">
        <v>33</v>
      </c>
      <c r="AI198">
        <v>112</v>
      </c>
      <c r="AJ198">
        <f t="shared" si="21"/>
        <v>116247.34982332155</v>
      </c>
      <c r="AK198">
        <f t="shared" si="21"/>
        <v>10346.289752650177</v>
      </c>
      <c r="AL198">
        <f t="shared" si="21"/>
        <v>6190.812720848056</v>
      </c>
      <c r="AM198">
        <f t="shared" si="21"/>
        <v>1844.52296819788</v>
      </c>
      <c r="AN198">
        <f t="shared" si="21"/>
        <v>699.6466431095406</v>
      </c>
      <c r="AO198">
        <f t="shared" si="21"/>
        <v>2374.558303886926</v>
      </c>
      <c r="AP198" s="26">
        <v>0.004</v>
      </c>
      <c r="AS198" s="26">
        <v>0.111</v>
      </c>
      <c r="AU198">
        <v>0.2514403462</v>
      </c>
      <c r="AV198"/>
      <c r="AW198" s="24">
        <v>0.005</v>
      </c>
    </row>
    <row r="199" spans="1:49" ht="12.75">
      <c r="A199" s="19">
        <v>37694</v>
      </c>
      <c r="B199" s="22">
        <v>73</v>
      </c>
      <c r="C199" s="21">
        <v>0.812384248</v>
      </c>
      <c r="D199" s="20">
        <v>0.812384248</v>
      </c>
      <c r="E199" s="24">
        <v>0</v>
      </c>
      <c r="F199">
        <v>39.4382081</v>
      </c>
      <c r="G199">
        <v>-77.65310311</v>
      </c>
      <c r="H199" s="26">
        <v>949.3</v>
      </c>
      <c r="I199" s="23">
        <f t="shared" si="16"/>
        <v>914.15</v>
      </c>
      <c r="J199">
        <f t="shared" si="17"/>
        <v>854.6725173978235</v>
      </c>
      <c r="K199" s="23">
        <f t="shared" si="18"/>
        <v>1098.1725173978234</v>
      </c>
      <c r="L199" s="23">
        <f t="shared" si="15"/>
        <v>1117.1915173978236</v>
      </c>
      <c r="M199" s="23">
        <f t="shared" si="19"/>
        <v>1107.6820173978235</v>
      </c>
      <c r="N199" s="23">
        <v>-2</v>
      </c>
      <c r="O199" s="23">
        <v>52.6</v>
      </c>
      <c r="P199" s="23">
        <v>34.2</v>
      </c>
      <c r="Q199" s="23">
        <f t="shared" si="20"/>
        <v>34.650000000000006</v>
      </c>
      <c r="S199"/>
      <c r="T199"/>
      <c r="Y199" s="30"/>
      <c r="Z199" s="30"/>
      <c r="AA199" s="30"/>
      <c r="AB199" s="30"/>
      <c r="AD199">
        <v>6078</v>
      </c>
      <c r="AE199">
        <v>564</v>
      </c>
      <c r="AF199">
        <v>312</v>
      </c>
      <c r="AG199">
        <v>107</v>
      </c>
      <c r="AH199">
        <v>44</v>
      </c>
      <c r="AI199">
        <v>106</v>
      </c>
      <c r="AJ199">
        <f t="shared" si="21"/>
        <v>128862.19081272084</v>
      </c>
      <c r="AK199">
        <f t="shared" si="21"/>
        <v>11957.597173144875</v>
      </c>
      <c r="AL199">
        <f t="shared" si="21"/>
        <v>6614.840989399293</v>
      </c>
      <c r="AM199">
        <f t="shared" si="21"/>
        <v>2268.5512367491165</v>
      </c>
      <c r="AN199">
        <f t="shared" si="21"/>
        <v>932.8621908127208</v>
      </c>
      <c r="AO199">
        <f t="shared" si="21"/>
        <v>2247.3498233215546</v>
      </c>
      <c r="AP199" s="26">
        <v>0.006</v>
      </c>
      <c r="AS199" s="26">
        <v>0.122</v>
      </c>
      <c r="AU199">
        <v>0.2606963813</v>
      </c>
      <c r="AV199"/>
      <c r="AW199" s="24">
        <v>0.004</v>
      </c>
    </row>
    <row r="200" spans="1:49" ht="12.75">
      <c r="A200" s="19">
        <v>37694</v>
      </c>
      <c r="B200" s="22">
        <v>73</v>
      </c>
      <c r="C200" s="21">
        <v>0.8125</v>
      </c>
      <c r="D200" s="20">
        <v>0.8125</v>
      </c>
      <c r="E200" s="24">
        <v>0</v>
      </c>
      <c r="F200">
        <v>39.43681418</v>
      </c>
      <c r="G200">
        <v>-77.64414102</v>
      </c>
      <c r="H200" s="26">
        <v>948.9</v>
      </c>
      <c r="I200" s="23">
        <f t="shared" si="16"/>
        <v>913.75</v>
      </c>
      <c r="J200">
        <f t="shared" si="17"/>
        <v>858.3068306554629</v>
      </c>
      <c r="K200" s="23">
        <f t="shared" si="18"/>
        <v>1101.8068306554628</v>
      </c>
      <c r="L200" s="23">
        <f t="shared" si="15"/>
        <v>1120.825830655463</v>
      </c>
      <c r="M200" s="23">
        <f t="shared" si="19"/>
        <v>1111.316330655463</v>
      </c>
      <c r="N200" s="23">
        <v>-2.1</v>
      </c>
      <c r="O200" s="23">
        <v>53.1</v>
      </c>
      <c r="P200" s="23">
        <v>34.2</v>
      </c>
      <c r="Q200" s="23">
        <f t="shared" si="20"/>
        <v>34.2</v>
      </c>
      <c r="S200">
        <v>1.69E-05</v>
      </c>
      <c r="T200">
        <v>1.12E-05</v>
      </c>
      <c r="U200">
        <v>7.18E-06</v>
      </c>
      <c r="V200">
        <v>9E-07</v>
      </c>
      <c r="W200">
        <v>2.34E-07</v>
      </c>
      <c r="X200">
        <v>-1.79E-06</v>
      </c>
      <c r="Y200" s="30">
        <v>892.7</v>
      </c>
      <c r="Z200" s="30">
        <v>295.3</v>
      </c>
      <c r="AA200" s="30">
        <v>288.1</v>
      </c>
      <c r="AB200" s="30">
        <v>12.7</v>
      </c>
      <c r="AD200">
        <v>5359</v>
      </c>
      <c r="AE200">
        <v>480</v>
      </c>
      <c r="AF200">
        <v>266</v>
      </c>
      <c r="AG200">
        <v>92</v>
      </c>
      <c r="AH200">
        <v>33</v>
      </c>
      <c r="AI200">
        <v>99</v>
      </c>
      <c r="AJ200">
        <f t="shared" si="21"/>
        <v>113618.37455830388</v>
      </c>
      <c r="AK200">
        <f t="shared" si="21"/>
        <v>10176.678445229682</v>
      </c>
      <c r="AL200">
        <f t="shared" si="21"/>
        <v>5639.575971731449</v>
      </c>
      <c r="AM200">
        <f t="shared" si="21"/>
        <v>1950.530035335689</v>
      </c>
      <c r="AN200">
        <f t="shared" si="21"/>
        <v>699.6466431095406</v>
      </c>
      <c r="AO200">
        <f t="shared" si="21"/>
        <v>2098.939929328622</v>
      </c>
      <c r="AP200" s="26">
        <v>0.004</v>
      </c>
      <c r="AS200" s="26">
        <v>0.121</v>
      </c>
      <c r="AU200">
        <v>0.3085982203</v>
      </c>
      <c r="AV200"/>
      <c r="AW200" s="24">
        <v>-0.001</v>
      </c>
    </row>
    <row r="201" spans="1:49" ht="12.75">
      <c r="A201" s="19">
        <v>37694</v>
      </c>
      <c r="B201" s="22">
        <v>73</v>
      </c>
      <c r="C201" s="21">
        <v>0.812615752</v>
      </c>
      <c r="D201" s="20">
        <v>0.812615752</v>
      </c>
      <c r="E201" s="24">
        <v>0</v>
      </c>
      <c r="F201">
        <v>39.43551735</v>
      </c>
      <c r="G201">
        <v>-77.6352786</v>
      </c>
      <c r="H201" s="26">
        <v>950.4</v>
      </c>
      <c r="I201" s="23">
        <f t="shared" si="16"/>
        <v>915.25</v>
      </c>
      <c r="J201">
        <f t="shared" si="17"/>
        <v>844.6863496815874</v>
      </c>
      <c r="K201" s="23">
        <f t="shared" si="18"/>
        <v>1088.1863496815874</v>
      </c>
      <c r="L201" s="23">
        <f aca="true" t="shared" si="22" ref="L201:L264">J201+262.519</f>
        <v>1107.2053496815874</v>
      </c>
      <c r="M201" s="23">
        <f t="shared" si="19"/>
        <v>1097.6958496815873</v>
      </c>
      <c r="N201" s="23">
        <v>-2</v>
      </c>
      <c r="O201" s="23">
        <v>53.6</v>
      </c>
      <c r="P201" s="23">
        <v>33.7</v>
      </c>
      <c r="Q201" s="23">
        <f t="shared" si="20"/>
        <v>33.95</v>
      </c>
      <c r="S201"/>
      <c r="T201"/>
      <c r="Y201" s="30"/>
      <c r="Z201" s="30"/>
      <c r="AA201" s="30"/>
      <c r="AB201" s="30"/>
      <c r="AD201">
        <v>5956</v>
      </c>
      <c r="AE201">
        <v>510</v>
      </c>
      <c r="AF201">
        <v>293</v>
      </c>
      <c r="AG201">
        <v>91</v>
      </c>
      <c r="AH201">
        <v>41</v>
      </c>
      <c r="AI201">
        <v>115</v>
      </c>
      <c r="AJ201">
        <f aca="true" t="shared" si="23" ref="AJ201:AO243">IF(AD201&gt;0,(AD201*(60/1))/2.83,"")</f>
        <v>126275.6183745583</v>
      </c>
      <c r="AK201">
        <f t="shared" si="23"/>
        <v>10812.720848056537</v>
      </c>
      <c r="AL201">
        <f t="shared" si="23"/>
        <v>6212.014134275618</v>
      </c>
      <c r="AM201">
        <f t="shared" si="23"/>
        <v>1929.3286219081272</v>
      </c>
      <c r="AN201">
        <f t="shared" si="23"/>
        <v>869.2579505300353</v>
      </c>
      <c r="AO201">
        <f t="shared" si="23"/>
        <v>2438.1625441696115</v>
      </c>
      <c r="AP201" s="26">
        <v>0.005</v>
      </c>
      <c r="AS201" s="26">
        <v>0.091</v>
      </c>
      <c r="AU201">
        <v>0.3150605857</v>
      </c>
      <c r="AV201"/>
      <c r="AW201" s="24">
        <v>0.001</v>
      </c>
    </row>
    <row r="202" spans="1:49" ht="12.75">
      <c r="A202" s="19">
        <v>37694</v>
      </c>
      <c r="B202" s="22">
        <v>73</v>
      </c>
      <c r="C202" s="21">
        <v>0.812731504</v>
      </c>
      <c r="D202" s="20">
        <v>0.812731504</v>
      </c>
      <c r="E202" s="24">
        <v>0</v>
      </c>
      <c r="F202">
        <v>39.43441873</v>
      </c>
      <c r="G202">
        <v>-77.62638047</v>
      </c>
      <c r="H202" s="26">
        <v>951.3</v>
      </c>
      <c r="I202" s="23">
        <f aca="true" t="shared" si="24" ref="I202:I265">H202-35.15</f>
        <v>916.15</v>
      </c>
      <c r="J202">
        <f aca="true" t="shared" si="25" ref="J202:J265">(8303.951372*(LN(1013.25/I202)))</f>
        <v>836.5247718324846</v>
      </c>
      <c r="K202" s="23">
        <f aca="true" t="shared" si="26" ref="K202:K265">J202+243.5</f>
        <v>1080.0247718324845</v>
      </c>
      <c r="L202" s="23">
        <f t="shared" si="22"/>
        <v>1099.0437718324847</v>
      </c>
      <c r="M202" s="23">
        <f aca="true" t="shared" si="27" ref="M202:M265">AVERAGE(K202:L202)</f>
        <v>1089.5342718324846</v>
      </c>
      <c r="N202" s="23">
        <v>-1.9</v>
      </c>
      <c r="O202" s="23">
        <v>53.4</v>
      </c>
      <c r="P202" s="23">
        <v>33.7</v>
      </c>
      <c r="Q202" s="23">
        <f t="shared" si="20"/>
        <v>33.7</v>
      </c>
      <c r="S202"/>
      <c r="T202"/>
      <c r="Y202" s="30"/>
      <c r="Z202" s="30"/>
      <c r="AA202" s="30"/>
      <c r="AB202" s="30"/>
      <c r="AD202">
        <v>5126</v>
      </c>
      <c r="AE202">
        <v>459</v>
      </c>
      <c r="AF202">
        <v>254</v>
      </c>
      <c r="AG202">
        <v>62</v>
      </c>
      <c r="AH202">
        <v>41</v>
      </c>
      <c r="AI202">
        <v>72</v>
      </c>
      <c r="AJ202">
        <f t="shared" si="23"/>
        <v>108678.44522968198</v>
      </c>
      <c r="AK202">
        <f t="shared" si="23"/>
        <v>9731.448763250883</v>
      </c>
      <c r="AL202">
        <f t="shared" si="23"/>
        <v>5385.159010600707</v>
      </c>
      <c r="AM202">
        <f t="shared" si="23"/>
        <v>1314.487632508834</v>
      </c>
      <c r="AN202">
        <f t="shared" si="23"/>
        <v>869.2579505300353</v>
      </c>
      <c r="AO202">
        <f t="shared" si="23"/>
        <v>1526.5017667844522</v>
      </c>
      <c r="AP202" s="26">
        <v>0.004</v>
      </c>
      <c r="AS202" s="26">
        <v>0.122</v>
      </c>
      <c r="AU202">
        <v>0.2591310143</v>
      </c>
      <c r="AV202"/>
      <c r="AW202" s="24">
        <v>0.007</v>
      </c>
    </row>
    <row r="203" spans="1:49" ht="12.75">
      <c r="A203" s="19">
        <v>37694</v>
      </c>
      <c r="B203" s="22">
        <v>73</v>
      </c>
      <c r="C203" s="21">
        <v>0.812847197</v>
      </c>
      <c r="D203" s="20">
        <v>0.812847197</v>
      </c>
      <c r="E203" s="24">
        <v>0</v>
      </c>
      <c r="F203">
        <v>39.43354852</v>
      </c>
      <c r="G203">
        <v>-77.61727873</v>
      </c>
      <c r="H203" s="26">
        <v>950.8</v>
      </c>
      <c r="I203" s="23">
        <f t="shared" si="24"/>
        <v>915.65</v>
      </c>
      <c r="J203">
        <f t="shared" si="25"/>
        <v>841.0579913860541</v>
      </c>
      <c r="K203" s="23">
        <f t="shared" si="26"/>
        <v>1084.5579913860543</v>
      </c>
      <c r="L203" s="23">
        <f t="shared" si="22"/>
        <v>1103.576991386054</v>
      </c>
      <c r="M203" s="23">
        <f t="shared" si="27"/>
        <v>1094.0674913860541</v>
      </c>
      <c r="N203" s="23">
        <v>-2</v>
      </c>
      <c r="O203" s="23">
        <v>53.2</v>
      </c>
      <c r="P203" s="23">
        <v>32.6</v>
      </c>
      <c r="Q203" s="23">
        <f t="shared" si="20"/>
        <v>33.150000000000006</v>
      </c>
      <c r="S203">
        <v>1.86E-05</v>
      </c>
      <c r="T203">
        <v>1.22E-05</v>
      </c>
      <c r="U203">
        <v>8.05E-06</v>
      </c>
      <c r="V203">
        <v>8.98E-07</v>
      </c>
      <c r="W203">
        <v>1.7E-07</v>
      </c>
      <c r="X203">
        <v>-1.75E-06</v>
      </c>
      <c r="Y203" s="30">
        <v>893.6</v>
      </c>
      <c r="Z203" s="30">
        <v>295.2</v>
      </c>
      <c r="AA203" s="30">
        <v>287.9</v>
      </c>
      <c r="AB203" s="30">
        <v>12.5</v>
      </c>
      <c r="AD203">
        <v>6250</v>
      </c>
      <c r="AE203">
        <v>578</v>
      </c>
      <c r="AF203">
        <v>301</v>
      </c>
      <c r="AG203">
        <v>95</v>
      </c>
      <c r="AH203">
        <v>23</v>
      </c>
      <c r="AI203">
        <v>103</v>
      </c>
      <c r="AJ203">
        <f t="shared" si="23"/>
        <v>132508.8339222615</v>
      </c>
      <c r="AK203">
        <f t="shared" si="23"/>
        <v>12254.416961130742</v>
      </c>
      <c r="AL203">
        <f t="shared" si="23"/>
        <v>6381.625441696113</v>
      </c>
      <c r="AM203">
        <f t="shared" si="23"/>
        <v>2014.1342756183744</v>
      </c>
      <c r="AN203">
        <f t="shared" si="23"/>
        <v>487.63250883392226</v>
      </c>
      <c r="AO203">
        <f t="shared" si="23"/>
        <v>2183.7455830388694</v>
      </c>
      <c r="AP203" s="26">
        <v>0.006</v>
      </c>
      <c r="AS203" s="26">
        <v>0.121</v>
      </c>
      <c r="AU203">
        <v>0.3154046834</v>
      </c>
      <c r="AV203"/>
      <c r="AW203" s="24">
        <v>0.006</v>
      </c>
    </row>
    <row r="204" spans="1:49" ht="12.75">
      <c r="A204" s="19">
        <v>37694</v>
      </c>
      <c r="B204" s="22">
        <v>73</v>
      </c>
      <c r="C204" s="21">
        <v>0.812962949</v>
      </c>
      <c r="D204" s="20">
        <v>0.812962949</v>
      </c>
      <c r="E204" s="24">
        <v>0</v>
      </c>
      <c r="F204">
        <v>39.4326592</v>
      </c>
      <c r="G204">
        <v>-77.60797118</v>
      </c>
      <c r="H204" s="26">
        <v>950.1</v>
      </c>
      <c r="I204" s="23">
        <f t="shared" si="24"/>
        <v>914.95</v>
      </c>
      <c r="J204">
        <f t="shared" si="25"/>
        <v>847.4086591930197</v>
      </c>
      <c r="K204" s="23">
        <f t="shared" si="26"/>
        <v>1090.9086591930197</v>
      </c>
      <c r="L204" s="23">
        <f t="shared" si="22"/>
        <v>1109.9276591930197</v>
      </c>
      <c r="M204" s="23">
        <f t="shared" si="27"/>
        <v>1100.4181591930196</v>
      </c>
      <c r="N204" s="23">
        <v>-2.1</v>
      </c>
      <c r="O204" s="23">
        <v>52.7</v>
      </c>
      <c r="P204" s="23">
        <v>34.2</v>
      </c>
      <c r="Q204" s="23">
        <f t="shared" si="20"/>
        <v>33.400000000000006</v>
      </c>
      <c r="S204"/>
      <c r="T204"/>
      <c r="Y204" s="30"/>
      <c r="Z204" s="30"/>
      <c r="AA204" s="30"/>
      <c r="AB204" s="30"/>
      <c r="AC204">
        <v>24350</v>
      </c>
      <c r="AD204">
        <v>5819</v>
      </c>
      <c r="AE204">
        <v>469</v>
      </c>
      <c r="AF204">
        <v>291</v>
      </c>
      <c r="AG204">
        <v>82</v>
      </c>
      <c r="AH204">
        <v>36</v>
      </c>
      <c r="AI204">
        <v>104</v>
      </c>
      <c r="AJ204">
        <f t="shared" si="23"/>
        <v>123371.02473498233</v>
      </c>
      <c r="AK204">
        <f t="shared" si="23"/>
        <v>9943.462897526502</v>
      </c>
      <c r="AL204">
        <f t="shared" si="23"/>
        <v>6169.611307420495</v>
      </c>
      <c r="AM204">
        <f t="shared" si="23"/>
        <v>1738.5159010600705</v>
      </c>
      <c r="AN204">
        <f t="shared" si="23"/>
        <v>763.2508833922261</v>
      </c>
      <c r="AO204">
        <f t="shared" si="23"/>
        <v>2204.946996466431</v>
      </c>
      <c r="AP204" s="26">
        <v>0.005</v>
      </c>
      <c r="AS204" s="26">
        <v>0.102</v>
      </c>
      <c r="AU204">
        <v>0.3246538937</v>
      </c>
      <c r="AV204"/>
      <c r="AW204" s="24">
        <v>0.006</v>
      </c>
    </row>
    <row r="205" spans="1:49" ht="12.75">
      <c r="A205" s="19">
        <v>37694</v>
      </c>
      <c r="B205" s="22">
        <v>73</v>
      </c>
      <c r="C205" s="21">
        <v>0.813078701</v>
      </c>
      <c r="D205" s="20">
        <v>0.813078701</v>
      </c>
      <c r="E205" s="24">
        <v>0</v>
      </c>
      <c r="F205">
        <v>39.43177208</v>
      </c>
      <c r="G205">
        <v>-77.59882671</v>
      </c>
      <c r="H205" s="26">
        <v>950</v>
      </c>
      <c r="I205" s="23">
        <f t="shared" si="24"/>
        <v>914.85</v>
      </c>
      <c r="J205">
        <f t="shared" si="25"/>
        <v>848.3162940580618</v>
      </c>
      <c r="K205" s="23">
        <f t="shared" si="26"/>
        <v>1091.8162940580619</v>
      </c>
      <c r="L205" s="23">
        <f t="shared" si="22"/>
        <v>1110.8352940580617</v>
      </c>
      <c r="M205" s="23">
        <f t="shared" si="27"/>
        <v>1101.3257940580618</v>
      </c>
      <c r="N205" s="23">
        <v>-2.7</v>
      </c>
      <c r="O205" s="23">
        <v>53.7</v>
      </c>
      <c r="P205" s="23">
        <v>34.4</v>
      </c>
      <c r="Q205" s="23">
        <f t="shared" si="20"/>
        <v>34.3</v>
      </c>
      <c r="S205"/>
      <c r="T205"/>
      <c r="Y205" s="30"/>
      <c r="Z205" s="30"/>
      <c r="AA205" s="30"/>
      <c r="AB205" s="30"/>
      <c r="AD205">
        <v>5730</v>
      </c>
      <c r="AE205">
        <v>523</v>
      </c>
      <c r="AF205">
        <v>252</v>
      </c>
      <c r="AG205">
        <v>82</v>
      </c>
      <c r="AH205">
        <v>30</v>
      </c>
      <c r="AI205">
        <v>97</v>
      </c>
      <c r="AJ205">
        <f t="shared" si="23"/>
        <v>121484.09893992933</v>
      </c>
      <c r="AK205">
        <f t="shared" si="23"/>
        <v>11088.33922261484</v>
      </c>
      <c r="AL205">
        <f t="shared" si="23"/>
        <v>5342.756183745583</v>
      </c>
      <c r="AM205">
        <f t="shared" si="23"/>
        <v>1738.5159010600705</v>
      </c>
      <c r="AN205">
        <f t="shared" si="23"/>
        <v>636.0424028268551</v>
      </c>
      <c r="AO205">
        <f t="shared" si="23"/>
        <v>2056.537102473498</v>
      </c>
      <c r="AP205" s="26">
        <v>0.006</v>
      </c>
      <c r="AS205" s="26">
        <v>0.132</v>
      </c>
      <c r="AU205">
        <v>0.3925222158</v>
      </c>
      <c r="AV205"/>
      <c r="AW205" s="24">
        <v>0.003</v>
      </c>
    </row>
    <row r="206" spans="1:49" ht="12.75">
      <c r="A206" s="19">
        <v>37694</v>
      </c>
      <c r="B206" s="22">
        <v>73</v>
      </c>
      <c r="C206" s="21">
        <v>0.813194454</v>
      </c>
      <c r="D206" s="20">
        <v>0.813194454</v>
      </c>
      <c r="E206" s="24">
        <v>0</v>
      </c>
      <c r="F206">
        <v>39.43086856</v>
      </c>
      <c r="G206">
        <v>-77.58990509</v>
      </c>
      <c r="H206" s="26">
        <v>950.4</v>
      </c>
      <c r="I206" s="23">
        <f t="shared" si="24"/>
        <v>915.25</v>
      </c>
      <c r="J206">
        <f t="shared" si="25"/>
        <v>844.6863496815874</v>
      </c>
      <c r="K206" s="23">
        <f t="shared" si="26"/>
        <v>1088.1863496815874</v>
      </c>
      <c r="L206" s="23">
        <f t="shared" si="22"/>
        <v>1107.2053496815874</v>
      </c>
      <c r="M206" s="23">
        <f t="shared" si="27"/>
        <v>1097.6958496815873</v>
      </c>
      <c r="N206" s="23">
        <v>-1.9</v>
      </c>
      <c r="O206" s="23">
        <v>52.1</v>
      </c>
      <c r="P206" s="23">
        <v>35.1</v>
      </c>
      <c r="Q206" s="23">
        <f t="shared" si="20"/>
        <v>34.75</v>
      </c>
      <c r="S206">
        <v>1.92E-05</v>
      </c>
      <c r="T206">
        <v>1.38E-05</v>
      </c>
      <c r="U206">
        <v>8.59E-06</v>
      </c>
      <c r="V206">
        <v>9.21E-07</v>
      </c>
      <c r="W206">
        <v>2.09E-07</v>
      </c>
      <c r="X206">
        <v>-1.64E-06</v>
      </c>
      <c r="Y206" s="30">
        <v>893.2</v>
      </c>
      <c r="Z206" s="30">
        <v>295.1</v>
      </c>
      <c r="AA206" s="30">
        <v>287.8</v>
      </c>
      <c r="AB206" s="30">
        <v>12.5</v>
      </c>
      <c r="AD206">
        <v>5849</v>
      </c>
      <c r="AE206">
        <v>522</v>
      </c>
      <c r="AF206">
        <v>316</v>
      </c>
      <c r="AG206">
        <v>114</v>
      </c>
      <c r="AH206">
        <v>35</v>
      </c>
      <c r="AI206">
        <v>94</v>
      </c>
      <c r="AJ206">
        <f t="shared" si="23"/>
        <v>124007.06713780918</v>
      </c>
      <c r="AK206">
        <f t="shared" si="23"/>
        <v>11067.13780918728</v>
      </c>
      <c r="AL206">
        <f t="shared" si="23"/>
        <v>6699.6466431095405</v>
      </c>
      <c r="AM206">
        <f t="shared" si="23"/>
        <v>2416.9611307420496</v>
      </c>
      <c r="AN206">
        <f t="shared" si="23"/>
        <v>742.0494699646642</v>
      </c>
      <c r="AO206">
        <f t="shared" si="23"/>
        <v>1992.9328621908128</v>
      </c>
      <c r="AP206" s="26">
        <v>0.002</v>
      </c>
      <c r="AS206" s="26">
        <v>0.111</v>
      </c>
      <c r="AU206">
        <v>0.3613089025</v>
      </c>
      <c r="AV206"/>
      <c r="AW206" s="24">
        <v>-0.001</v>
      </c>
    </row>
    <row r="207" spans="1:49" ht="12.75">
      <c r="A207" s="19">
        <v>37694</v>
      </c>
      <c r="B207" s="22">
        <v>73</v>
      </c>
      <c r="C207" s="21">
        <v>0.813310206</v>
      </c>
      <c r="D207" s="20">
        <v>0.813310206</v>
      </c>
      <c r="E207" s="24">
        <v>0</v>
      </c>
      <c r="F207">
        <v>39.42987961</v>
      </c>
      <c r="G207">
        <v>-77.58102181</v>
      </c>
      <c r="H207" s="26">
        <v>950</v>
      </c>
      <c r="I207" s="23">
        <f t="shared" si="24"/>
        <v>914.85</v>
      </c>
      <c r="J207">
        <f t="shared" si="25"/>
        <v>848.3162940580618</v>
      </c>
      <c r="K207" s="23">
        <f t="shared" si="26"/>
        <v>1091.8162940580619</v>
      </c>
      <c r="L207" s="23">
        <f t="shared" si="22"/>
        <v>1110.8352940580617</v>
      </c>
      <c r="M207" s="23">
        <f t="shared" si="27"/>
        <v>1101.3257940580618</v>
      </c>
      <c r="N207" s="23">
        <v>-2.5</v>
      </c>
      <c r="O207" s="23">
        <v>52.7</v>
      </c>
      <c r="P207" s="23">
        <v>35.2</v>
      </c>
      <c r="Q207" s="23">
        <f t="shared" si="20"/>
        <v>35.150000000000006</v>
      </c>
      <c r="S207"/>
      <c r="T207"/>
      <c r="Y207" s="30"/>
      <c r="Z207" s="30"/>
      <c r="AA207" s="30"/>
      <c r="AB207" s="30"/>
      <c r="AD207">
        <v>6545</v>
      </c>
      <c r="AE207">
        <v>598</v>
      </c>
      <c r="AF207">
        <v>302</v>
      </c>
      <c r="AG207">
        <v>107</v>
      </c>
      <c r="AH207">
        <v>41</v>
      </c>
      <c r="AI207">
        <v>107</v>
      </c>
      <c r="AJ207">
        <f t="shared" si="23"/>
        <v>138763.25088339223</v>
      </c>
      <c r="AK207">
        <f t="shared" si="23"/>
        <v>12678.445229681978</v>
      </c>
      <c r="AL207">
        <f t="shared" si="23"/>
        <v>6402.826855123675</v>
      </c>
      <c r="AM207">
        <f t="shared" si="23"/>
        <v>2268.5512367491165</v>
      </c>
      <c r="AN207">
        <f t="shared" si="23"/>
        <v>869.2579505300353</v>
      </c>
      <c r="AO207">
        <f t="shared" si="23"/>
        <v>2268.5512367491165</v>
      </c>
      <c r="AP207" s="26">
        <v>0.004</v>
      </c>
      <c r="AS207" s="26">
        <v>0.121</v>
      </c>
      <c r="AU207">
        <v>0.3244648278</v>
      </c>
      <c r="AV207"/>
      <c r="AW207" s="24">
        <v>0.003</v>
      </c>
    </row>
    <row r="208" spans="1:49" ht="12.75">
      <c r="A208" s="19">
        <v>37694</v>
      </c>
      <c r="B208" s="22">
        <v>73</v>
      </c>
      <c r="C208" s="21">
        <v>0.813425899</v>
      </c>
      <c r="D208" s="20">
        <v>0.813425899</v>
      </c>
      <c r="E208" s="24">
        <v>0</v>
      </c>
      <c r="F208">
        <v>39.4288459</v>
      </c>
      <c r="G208">
        <v>-77.57215019</v>
      </c>
      <c r="H208" s="26">
        <v>950.8</v>
      </c>
      <c r="I208" s="23">
        <f t="shared" si="24"/>
        <v>915.65</v>
      </c>
      <c r="J208">
        <f t="shared" si="25"/>
        <v>841.0579913860541</v>
      </c>
      <c r="K208" s="23">
        <f t="shared" si="26"/>
        <v>1084.5579913860543</v>
      </c>
      <c r="L208" s="23">
        <f t="shared" si="22"/>
        <v>1103.576991386054</v>
      </c>
      <c r="M208" s="23">
        <f t="shared" si="27"/>
        <v>1094.0674913860541</v>
      </c>
      <c r="N208" s="23">
        <v>-2.3</v>
      </c>
      <c r="O208" s="23">
        <v>52.7</v>
      </c>
      <c r="P208" s="23">
        <v>35.1</v>
      </c>
      <c r="Q208" s="23">
        <f t="shared" si="20"/>
        <v>35.150000000000006</v>
      </c>
      <c r="S208"/>
      <c r="T208"/>
      <c r="Y208" s="30"/>
      <c r="Z208" s="30"/>
      <c r="AA208" s="30"/>
      <c r="AB208" s="30"/>
      <c r="AD208">
        <v>6626</v>
      </c>
      <c r="AE208">
        <v>633</v>
      </c>
      <c r="AF208">
        <v>323</v>
      </c>
      <c r="AG208">
        <v>113</v>
      </c>
      <c r="AH208">
        <v>53</v>
      </c>
      <c r="AI208">
        <v>106</v>
      </c>
      <c r="AJ208">
        <f t="shared" si="23"/>
        <v>140480.56537102474</v>
      </c>
      <c r="AK208">
        <f t="shared" si="23"/>
        <v>13420.494699646642</v>
      </c>
      <c r="AL208">
        <f t="shared" si="23"/>
        <v>6848.056537102473</v>
      </c>
      <c r="AM208">
        <f t="shared" si="23"/>
        <v>2395.7597173144877</v>
      </c>
      <c r="AN208">
        <f t="shared" si="23"/>
        <v>1123.6749116607773</v>
      </c>
      <c r="AO208">
        <f t="shared" si="23"/>
        <v>2247.3498233215546</v>
      </c>
      <c r="AP208" s="26">
        <v>0.005</v>
      </c>
      <c r="AS208" s="26">
        <v>0.111</v>
      </c>
      <c r="AU208">
        <v>0.4035558105</v>
      </c>
      <c r="AV208"/>
      <c r="AW208" s="24">
        <v>0.008</v>
      </c>
    </row>
    <row r="209" spans="1:49" ht="12.75">
      <c r="A209" s="19">
        <v>37694</v>
      </c>
      <c r="B209" s="22">
        <v>73</v>
      </c>
      <c r="C209" s="21">
        <v>0.813541651</v>
      </c>
      <c r="D209" s="20">
        <v>0.813541651</v>
      </c>
      <c r="E209" s="24">
        <v>0</v>
      </c>
      <c r="F209">
        <v>39.42781717</v>
      </c>
      <c r="G209">
        <v>-77.56325945</v>
      </c>
      <c r="H209" s="26">
        <v>950.6</v>
      </c>
      <c r="I209" s="23">
        <f t="shared" si="24"/>
        <v>915.45</v>
      </c>
      <c r="J209">
        <f t="shared" si="25"/>
        <v>842.8719723603365</v>
      </c>
      <c r="K209" s="23">
        <f t="shared" si="26"/>
        <v>1086.3719723603365</v>
      </c>
      <c r="L209" s="23">
        <f t="shared" si="22"/>
        <v>1105.3909723603365</v>
      </c>
      <c r="M209" s="23">
        <f t="shared" si="27"/>
        <v>1095.8814723603364</v>
      </c>
      <c r="N209" s="23">
        <v>-1.8</v>
      </c>
      <c r="O209" s="23">
        <v>51.3</v>
      </c>
      <c r="P209" s="23">
        <v>34.6</v>
      </c>
      <c r="Q209" s="23">
        <f t="shared" si="20"/>
        <v>34.85</v>
      </c>
      <c r="S209"/>
      <c r="T209"/>
      <c r="Y209" s="30"/>
      <c r="Z209" s="30"/>
      <c r="AA209" s="30"/>
      <c r="AB209" s="30"/>
      <c r="AD209">
        <v>6649</v>
      </c>
      <c r="AE209">
        <v>587</v>
      </c>
      <c r="AF209">
        <v>328</v>
      </c>
      <c r="AG209">
        <v>98</v>
      </c>
      <c r="AH209">
        <v>41</v>
      </c>
      <c r="AI209">
        <v>106</v>
      </c>
      <c r="AJ209">
        <f t="shared" si="23"/>
        <v>140968.19787985866</v>
      </c>
      <c r="AK209">
        <f t="shared" si="23"/>
        <v>12445.229681978799</v>
      </c>
      <c r="AL209">
        <f t="shared" si="23"/>
        <v>6954.063604240282</v>
      </c>
      <c r="AM209">
        <f t="shared" si="23"/>
        <v>2077.73851590106</v>
      </c>
      <c r="AN209">
        <f t="shared" si="23"/>
        <v>869.2579505300353</v>
      </c>
      <c r="AO209">
        <f t="shared" si="23"/>
        <v>2247.3498233215546</v>
      </c>
      <c r="AP209" s="26">
        <v>0.006</v>
      </c>
      <c r="AS209" s="26">
        <v>0.111</v>
      </c>
      <c r="AU209">
        <v>0.3825425506</v>
      </c>
      <c r="AV209"/>
      <c r="AW209" s="24">
        <v>0.006</v>
      </c>
    </row>
    <row r="210" spans="1:49" ht="12.75">
      <c r="A210" s="19">
        <v>37694</v>
      </c>
      <c r="B210" s="22">
        <v>73</v>
      </c>
      <c r="C210" s="21">
        <v>0.813657403</v>
      </c>
      <c r="D210" s="20">
        <v>0.813657403</v>
      </c>
      <c r="E210" s="24">
        <v>0</v>
      </c>
      <c r="F210">
        <v>39.42681678</v>
      </c>
      <c r="G210">
        <v>-77.55442783</v>
      </c>
      <c r="H210" s="26">
        <v>950.4</v>
      </c>
      <c r="I210" s="23">
        <f t="shared" si="24"/>
        <v>915.25</v>
      </c>
      <c r="J210">
        <f t="shared" si="25"/>
        <v>844.6863496815874</v>
      </c>
      <c r="K210" s="23">
        <f t="shared" si="26"/>
        <v>1088.1863496815874</v>
      </c>
      <c r="L210" s="23">
        <f t="shared" si="22"/>
        <v>1107.2053496815874</v>
      </c>
      <c r="M210" s="23">
        <f t="shared" si="27"/>
        <v>1097.6958496815873</v>
      </c>
      <c r="N210" s="23">
        <v>-1.8</v>
      </c>
      <c r="O210" s="23">
        <v>50.2</v>
      </c>
      <c r="P210" s="23">
        <v>37.1</v>
      </c>
      <c r="Q210" s="23">
        <f t="shared" si="20"/>
        <v>35.85</v>
      </c>
      <c r="S210">
        <v>1.94E-05</v>
      </c>
      <c r="T210">
        <v>1.27E-05</v>
      </c>
      <c r="U210">
        <v>8.92E-06</v>
      </c>
      <c r="V210">
        <v>8.58E-07</v>
      </c>
      <c r="W210">
        <v>1.85E-07</v>
      </c>
      <c r="X210">
        <v>-1.66E-06</v>
      </c>
      <c r="Y210" s="30">
        <v>893.2</v>
      </c>
      <c r="Z210" s="30">
        <v>294.9</v>
      </c>
      <c r="AA210" s="30">
        <v>287.6</v>
      </c>
      <c r="AB210" s="30">
        <v>12.5</v>
      </c>
      <c r="AC210">
        <v>23682</v>
      </c>
      <c r="AD210">
        <v>6419</v>
      </c>
      <c r="AE210">
        <v>562</v>
      </c>
      <c r="AF210">
        <v>325</v>
      </c>
      <c r="AG210">
        <v>87</v>
      </c>
      <c r="AH210">
        <v>39</v>
      </c>
      <c r="AI210">
        <v>107</v>
      </c>
      <c r="AJ210">
        <f t="shared" si="23"/>
        <v>136091.87279151942</v>
      </c>
      <c r="AK210">
        <f t="shared" si="23"/>
        <v>11915.194346289753</v>
      </c>
      <c r="AL210">
        <f t="shared" si="23"/>
        <v>6890.459363957597</v>
      </c>
      <c r="AM210">
        <f t="shared" si="23"/>
        <v>1844.52296819788</v>
      </c>
      <c r="AN210">
        <f t="shared" si="23"/>
        <v>826.8551236749116</v>
      </c>
      <c r="AO210">
        <f t="shared" si="23"/>
        <v>2268.5512367491165</v>
      </c>
      <c r="AP210" s="26">
        <v>0.006</v>
      </c>
      <c r="AS210" s="26">
        <v>0.1</v>
      </c>
      <c r="AU210">
        <v>0.3331314623</v>
      </c>
      <c r="AV210"/>
      <c r="AW210" s="24">
        <v>0.004</v>
      </c>
    </row>
    <row r="211" spans="1:49" ht="12.75">
      <c r="A211" s="19">
        <v>37694</v>
      </c>
      <c r="B211" s="22">
        <v>73</v>
      </c>
      <c r="C211" s="21">
        <v>0.813773155</v>
      </c>
      <c r="D211" s="20">
        <v>0.813773155</v>
      </c>
      <c r="E211" s="24">
        <v>0</v>
      </c>
      <c r="F211">
        <v>39.42584897</v>
      </c>
      <c r="G211">
        <v>-77.54550464</v>
      </c>
      <c r="H211" s="26">
        <v>949.2</v>
      </c>
      <c r="I211" s="23">
        <f t="shared" si="24"/>
        <v>914.0500000000001</v>
      </c>
      <c r="J211">
        <f t="shared" si="25"/>
        <v>855.5809466047226</v>
      </c>
      <c r="K211" s="23">
        <f t="shared" si="26"/>
        <v>1099.0809466047226</v>
      </c>
      <c r="L211" s="23">
        <f t="shared" si="22"/>
        <v>1118.0999466047226</v>
      </c>
      <c r="M211" s="23">
        <f t="shared" si="27"/>
        <v>1108.5904466047227</v>
      </c>
      <c r="N211" s="23">
        <v>-2.3</v>
      </c>
      <c r="O211" s="23">
        <v>50.6</v>
      </c>
      <c r="P211" s="23">
        <v>38.2</v>
      </c>
      <c r="Q211" s="23">
        <f t="shared" si="20"/>
        <v>37.650000000000006</v>
      </c>
      <c r="S211"/>
      <c r="T211"/>
      <c r="Y211" s="30"/>
      <c r="Z211" s="30"/>
      <c r="AA211" s="30"/>
      <c r="AB211" s="30"/>
      <c r="AD211">
        <v>6457</v>
      </c>
      <c r="AE211">
        <v>578</v>
      </c>
      <c r="AF211">
        <v>333</v>
      </c>
      <c r="AG211">
        <v>122</v>
      </c>
      <c r="AH211">
        <v>35</v>
      </c>
      <c r="AI211">
        <v>102</v>
      </c>
      <c r="AJ211">
        <f t="shared" si="23"/>
        <v>136897.52650176678</v>
      </c>
      <c r="AK211">
        <f t="shared" si="23"/>
        <v>12254.416961130742</v>
      </c>
      <c r="AL211">
        <f t="shared" si="23"/>
        <v>7060.070671378092</v>
      </c>
      <c r="AM211">
        <f t="shared" si="23"/>
        <v>2586.572438162544</v>
      </c>
      <c r="AN211">
        <f t="shared" si="23"/>
        <v>742.0494699646642</v>
      </c>
      <c r="AO211">
        <f t="shared" si="23"/>
        <v>2162.5441696113076</v>
      </c>
      <c r="AP211" s="26">
        <v>0.004</v>
      </c>
      <c r="AS211" s="26">
        <v>0.132</v>
      </c>
      <c r="AU211">
        <v>0.4103622735</v>
      </c>
      <c r="AV211"/>
      <c r="AW211" s="24">
        <v>0.002</v>
      </c>
    </row>
    <row r="212" spans="1:49" ht="12.75">
      <c r="A212" s="19">
        <v>37694</v>
      </c>
      <c r="B212" s="22">
        <v>73</v>
      </c>
      <c r="C212" s="21">
        <v>0.813888907</v>
      </c>
      <c r="D212" s="20">
        <v>0.813888907</v>
      </c>
      <c r="E212" s="24">
        <v>0</v>
      </c>
      <c r="F212">
        <v>39.42506054</v>
      </c>
      <c r="G212">
        <v>-77.53658767</v>
      </c>
      <c r="H212" s="26">
        <v>949</v>
      </c>
      <c r="I212" s="23">
        <f t="shared" si="24"/>
        <v>913.85</v>
      </c>
      <c r="J212">
        <f t="shared" si="25"/>
        <v>857.3981032117894</v>
      </c>
      <c r="K212" s="23">
        <f t="shared" si="26"/>
        <v>1100.8981032117895</v>
      </c>
      <c r="L212" s="23">
        <f t="shared" si="22"/>
        <v>1119.9171032117893</v>
      </c>
      <c r="M212" s="23">
        <f t="shared" si="27"/>
        <v>1110.4076032117894</v>
      </c>
      <c r="N212" s="23">
        <v>-1.2</v>
      </c>
      <c r="O212" s="23">
        <v>46.1</v>
      </c>
      <c r="P212" s="23">
        <v>38.3</v>
      </c>
      <c r="Q212" s="23">
        <f t="shared" si="20"/>
        <v>38.25</v>
      </c>
      <c r="S212"/>
      <c r="T212"/>
      <c r="Y212" s="30"/>
      <c r="Z212" s="30"/>
      <c r="AA212" s="30"/>
      <c r="AB212" s="30"/>
      <c r="AD212">
        <v>6219</v>
      </c>
      <c r="AE212">
        <v>554</v>
      </c>
      <c r="AF212">
        <v>329</v>
      </c>
      <c r="AG212">
        <v>101</v>
      </c>
      <c r="AH212">
        <v>39</v>
      </c>
      <c r="AI212">
        <v>102</v>
      </c>
      <c r="AJ212">
        <f t="shared" si="23"/>
        <v>131851.59010600706</v>
      </c>
      <c r="AK212">
        <f t="shared" si="23"/>
        <v>11745.583038869258</v>
      </c>
      <c r="AL212">
        <f t="shared" si="23"/>
        <v>6975.265017667844</v>
      </c>
      <c r="AM212">
        <f t="shared" si="23"/>
        <v>2141.3427561837457</v>
      </c>
      <c r="AN212">
        <f t="shared" si="23"/>
        <v>826.8551236749116</v>
      </c>
      <c r="AO212">
        <f t="shared" si="23"/>
        <v>2162.5441696113076</v>
      </c>
      <c r="AP212" s="26">
        <v>0.005</v>
      </c>
      <c r="AS212" s="26">
        <v>0.103</v>
      </c>
      <c r="AU212">
        <v>0.4196115136</v>
      </c>
      <c r="AV212"/>
      <c r="AW212" s="24">
        <v>0</v>
      </c>
    </row>
    <row r="213" spans="1:49" ht="12.75">
      <c r="A213" s="19">
        <v>37694</v>
      </c>
      <c r="B213" s="22">
        <v>73</v>
      </c>
      <c r="C213" s="21">
        <v>0.8140046</v>
      </c>
      <c r="D213" s="20">
        <v>0.8140046</v>
      </c>
      <c r="E213" s="24">
        <v>0</v>
      </c>
      <c r="F213">
        <v>39.42425847</v>
      </c>
      <c r="G213">
        <v>-77.52782864</v>
      </c>
      <c r="H213" s="26">
        <v>948.8</v>
      </c>
      <c r="I213" s="23">
        <f t="shared" si="24"/>
        <v>913.65</v>
      </c>
      <c r="J213">
        <f t="shared" si="25"/>
        <v>859.2156575549142</v>
      </c>
      <c r="K213" s="23">
        <f t="shared" si="26"/>
        <v>1102.7156575549143</v>
      </c>
      <c r="L213" s="23">
        <f t="shared" si="22"/>
        <v>1121.734657554914</v>
      </c>
      <c r="M213" s="23">
        <f t="shared" si="27"/>
        <v>1112.2251575549142</v>
      </c>
      <c r="N213" s="23">
        <v>-0.9</v>
      </c>
      <c r="O213" s="23">
        <v>43.2</v>
      </c>
      <c r="P213" s="23">
        <v>39.2</v>
      </c>
      <c r="Q213" s="23">
        <f t="shared" si="20"/>
        <v>38.75</v>
      </c>
      <c r="S213">
        <v>1.89E-05</v>
      </c>
      <c r="T213">
        <v>1.27E-05</v>
      </c>
      <c r="U213">
        <v>8.69E-06</v>
      </c>
      <c r="V213">
        <v>8.69E-07</v>
      </c>
      <c r="W213">
        <v>1.47E-07</v>
      </c>
      <c r="X213">
        <v>-1.68E-06</v>
      </c>
      <c r="Y213" s="30">
        <v>892.2</v>
      </c>
      <c r="Z213" s="30">
        <v>294.8</v>
      </c>
      <c r="AA213" s="30">
        <v>287.5</v>
      </c>
      <c r="AB213" s="30">
        <v>12.5</v>
      </c>
      <c r="AD213">
        <v>6020</v>
      </c>
      <c r="AE213">
        <v>597</v>
      </c>
      <c r="AF213">
        <v>296</v>
      </c>
      <c r="AG213">
        <v>112</v>
      </c>
      <c r="AH213">
        <v>30</v>
      </c>
      <c r="AI213">
        <v>97</v>
      </c>
      <c r="AJ213">
        <f t="shared" si="23"/>
        <v>127632.50883392226</v>
      </c>
      <c r="AK213">
        <f t="shared" si="23"/>
        <v>12657.243816254417</v>
      </c>
      <c r="AL213">
        <f t="shared" si="23"/>
        <v>6275.618374558304</v>
      </c>
      <c r="AM213">
        <f t="shared" si="23"/>
        <v>2374.558303886926</v>
      </c>
      <c r="AN213">
        <f t="shared" si="23"/>
        <v>636.0424028268551</v>
      </c>
      <c r="AO213">
        <f t="shared" si="23"/>
        <v>2056.537102473498</v>
      </c>
      <c r="AP213" s="26">
        <v>0.004</v>
      </c>
      <c r="AS213" s="26">
        <v>0.131</v>
      </c>
      <c r="AU213">
        <v>0.4945142865</v>
      </c>
      <c r="AV213"/>
      <c r="AW213" s="24">
        <v>0.004</v>
      </c>
    </row>
    <row r="214" spans="1:49" ht="12.75">
      <c r="A214" s="19">
        <v>37694</v>
      </c>
      <c r="B214" s="22">
        <v>73</v>
      </c>
      <c r="C214" s="21">
        <v>0.814120352</v>
      </c>
      <c r="D214" s="20">
        <v>0.814120352</v>
      </c>
      <c r="E214" s="24">
        <v>0</v>
      </c>
      <c r="F214">
        <v>39.42334127</v>
      </c>
      <c r="G214">
        <v>-77.51911909</v>
      </c>
      <c r="H214" s="26">
        <v>948.1</v>
      </c>
      <c r="I214" s="23">
        <f t="shared" si="24"/>
        <v>912.95</v>
      </c>
      <c r="J214">
        <f t="shared" si="25"/>
        <v>865.5802324426372</v>
      </c>
      <c r="K214" s="23">
        <f t="shared" si="26"/>
        <v>1109.0802324426372</v>
      </c>
      <c r="L214" s="23">
        <f t="shared" si="22"/>
        <v>1128.0992324426372</v>
      </c>
      <c r="M214" s="23">
        <f t="shared" si="27"/>
        <v>1118.5897324426373</v>
      </c>
      <c r="N214" s="23">
        <v>-2</v>
      </c>
      <c r="O214" s="23">
        <v>44.3</v>
      </c>
      <c r="P214" s="23">
        <v>41.6</v>
      </c>
      <c r="Q214" s="23">
        <f aca="true" t="shared" si="28" ref="Q214:Q277">AVERAGE(P213:P214)</f>
        <v>40.400000000000006</v>
      </c>
      <c r="S214"/>
      <c r="T214"/>
      <c r="Y214" s="30"/>
      <c r="Z214" s="30"/>
      <c r="AA214" s="30"/>
      <c r="AB214" s="30"/>
      <c r="AD214">
        <v>6390</v>
      </c>
      <c r="AE214">
        <v>588</v>
      </c>
      <c r="AF214">
        <v>317</v>
      </c>
      <c r="AG214">
        <v>96</v>
      </c>
      <c r="AH214">
        <v>31</v>
      </c>
      <c r="AI214">
        <v>109</v>
      </c>
      <c r="AJ214">
        <f t="shared" si="23"/>
        <v>135477.03180212012</v>
      </c>
      <c r="AK214">
        <f t="shared" si="23"/>
        <v>12466.43109540636</v>
      </c>
      <c r="AL214">
        <f t="shared" si="23"/>
        <v>6720.848056537102</v>
      </c>
      <c r="AM214">
        <f t="shared" si="23"/>
        <v>2035.3356890459363</v>
      </c>
      <c r="AN214">
        <f t="shared" si="23"/>
        <v>657.243816254417</v>
      </c>
      <c r="AO214">
        <f t="shared" si="23"/>
        <v>2310.95406360424</v>
      </c>
      <c r="AP214" s="26">
        <v>0.004</v>
      </c>
      <c r="AS214" s="26">
        <v>0.121</v>
      </c>
      <c r="AU214">
        <v>0.4385846555</v>
      </c>
      <c r="AV214"/>
      <c r="AW214" s="24">
        <v>0.009</v>
      </c>
    </row>
    <row r="215" spans="1:49" ht="12.75">
      <c r="A215" s="19">
        <v>37694</v>
      </c>
      <c r="B215" s="22">
        <v>73</v>
      </c>
      <c r="C215" s="21">
        <v>0.814236104</v>
      </c>
      <c r="D215" s="20">
        <v>0.814236104</v>
      </c>
      <c r="E215" s="24">
        <v>0</v>
      </c>
      <c r="F215">
        <v>39.42243404</v>
      </c>
      <c r="G215">
        <v>-77.51031159</v>
      </c>
      <c r="H215" s="26">
        <v>949.1</v>
      </c>
      <c r="I215" s="23">
        <f t="shared" si="24"/>
        <v>913.95</v>
      </c>
      <c r="J215">
        <f t="shared" si="25"/>
        <v>856.4894752021288</v>
      </c>
      <c r="K215" s="23">
        <f t="shared" si="26"/>
        <v>1099.9894752021287</v>
      </c>
      <c r="L215" s="23">
        <f t="shared" si="22"/>
        <v>1119.008475202129</v>
      </c>
      <c r="M215" s="23">
        <f t="shared" si="27"/>
        <v>1109.4989752021288</v>
      </c>
      <c r="N215" s="23">
        <v>-2.3</v>
      </c>
      <c r="O215" s="23">
        <v>44.7</v>
      </c>
      <c r="P215" s="23">
        <v>40.7</v>
      </c>
      <c r="Q215" s="23">
        <f t="shared" si="28"/>
        <v>41.150000000000006</v>
      </c>
      <c r="S215"/>
      <c r="T215"/>
      <c r="Y215" s="30"/>
      <c r="Z215" s="30"/>
      <c r="AA215" s="30"/>
      <c r="AB215" s="30"/>
      <c r="AD215">
        <v>5311</v>
      </c>
      <c r="AE215">
        <v>497</v>
      </c>
      <c r="AF215">
        <v>293</v>
      </c>
      <c r="AG215">
        <v>79</v>
      </c>
      <c r="AH215">
        <v>38</v>
      </c>
      <c r="AI215">
        <v>94</v>
      </c>
      <c r="AJ215">
        <f t="shared" si="23"/>
        <v>112600.70671378092</v>
      </c>
      <c r="AK215">
        <f t="shared" si="23"/>
        <v>10537.102473498233</v>
      </c>
      <c r="AL215">
        <f t="shared" si="23"/>
        <v>6212.014134275618</v>
      </c>
      <c r="AM215">
        <f t="shared" si="23"/>
        <v>1674.9116607773851</v>
      </c>
      <c r="AN215">
        <f t="shared" si="23"/>
        <v>805.6537102473497</v>
      </c>
      <c r="AO215">
        <f t="shared" si="23"/>
        <v>1992.9328621908128</v>
      </c>
      <c r="AP215" s="26">
        <v>0.006</v>
      </c>
      <c r="AS215" s="26">
        <v>0.111</v>
      </c>
      <c r="AU215">
        <v>0.5893821716</v>
      </c>
      <c r="AV215"/>
      <c r="AW215" s="24">
        <v>0.006</v>
      </c>
    </row>
    <row r="216" spans="1:49" ht="12.75">
      <c r="A216" s="19">
        <v>37694</v>
      </c>
      <c r="B216" s="22">
        <v>73</v>
      </c>
      <c r="C216" s="21">
        <v>0.814351857</v>
      </c>
      <c r="D216" s="20">
        <v>0.814351857</v>
      </c>
      <c r="E216" s="24">
        <v>0</v>
      </c>
      <c r="F216">
        <v>39.42163734</v>
      </c>
      <c r="G216">
        <v>-77.50159353</v>
      </c>
      <c r="H216" s="26">
        <v>948.9</v>
      </c>
      <c r="I216" s="23">
        <f t="shared" si="24"/>
        <v>913.75</v>
      </c>
      <c r="J216">
        <f t="shared" si="25"/>
        <v>858.3068306554629</v>
      </c>
      <c r="K216" s="23">
        <f t="shared" si="26"/>
        <v>1101.8068306554628</v>
      </c>
      <c r="L216" s="23">
        <f t="shared" si="22"/>
        <v>1120.825830655463</v>
      </c>
      <c r="M216" s="23">
        <f t="shared" si="27"/>
        <v>1111.316330655463</v>
      </c>
      <c r="N216" s="23">
        <v>-2.3</v>
      </c>
      <c r="O216" s="23">
        <v>45.7</v>
      </c>
      <c r="P216" s="23">
        <v>41.2</v>
      </c>
      <c r="Q216" s="23">
        <f t="shared" si="28"/>
        <v>40.95</v>
      </c>
      <c r="S216">
        <v>1.81E-05</v>
      </c>
      <c r="T216">
        <v>1.21E-05</v>
      </c>
      <c r="U216">
        <v>8.06E-06</v>
      </c>
      <c r="V216">
        <v>8.92E-07</v>
      </c>
      <c r="W216">
        <v>2.32E-07</v>
      </c>
      <c r="X216">
        <v>-1.7E-06</v>
      </c>
      <c r="Y216" s="30">
        <v>891.7</v>
      </c>
      <c r="Z216" s="30">
        <v>294.7</v>
      </c>
      <c r="AA216" s="30">
        <v>287.3</v>
      </c>
      <c r="AB216" s="30">
        <v>12.5</v>
      </c>
      <c r="AC216">
        <v>21530</v>
      </c>
      <c r="AD216">
        <v>4798</v>
      </c>
      <c r="AE216">
        <v>419</v>
      </c>
      <c r="AF216">
        <v>245</v>
      </c>
      <c r="AG216">
        <v>84</v>
      </c>
      <c r="AH216">
        <v>23</v>
      </c>
      <c r="AI216">
        <v>94</v>
      </c>
      <c r="AJ216">
        <f t="shared" si="23"/>
        <v>101724.38162544169</v>
      </c>
      <c r="AK216">
        <f t="shared" si="23"/>
        <v>8883.39222614841</v>
      </c>
      <c r="AL216">
        <f t="shared" si="23"/>
        <v>5194.34628975265</v>
      </c>
      <c r="AM216">
        <f t="shared" si="23"/>
        <v>1780.9187279151943</v>
      </c>
      <c r="AN216">
        <f t="shared" si="23"/>
        <v>487.63250883392226</v>
      </c>
      <c r="AO216">
        <f t="shared" si="23"/>
        <v>1992.9328621908128</v>
      </c>
      <c r="AP216" s="26">
        <v>0.006</v>
      </c>
      <c r="AS216" s="26">
        <v>0.112</v>
      </c>
      <c r="AU216">
        <v>0.7103782296</v>
      </c>
      <c r="AV216"/>
      <c r="AW216" s="24">
        <v>0.004</v>
      </c>
    </row>
    <row r="217" spans="1:49" ht="12.75">
      <c r="A217" s="19">
        <v>37694</v>
      </c>
      <c r="B217" s="22">
        <v>73</v>
      </c>
      <c r="C217" s="21">
        <v>0.814467609</v>
      </c>
      <c r="D217" s="20">
        <v>0.814467609</v>
      </c>
      <c r="E217" s="24">
        <v>0</v>
      </c>
      <c r="F217">
        <v>39.42071652</v>
      </c>
      <c r="G217">
        <v>-77.49282131</v>
      </c>
      <c r="H217" s="26">
        <v>950.3</v>
      </c>
      <c r="I217" s="23">
        <f t="shared" si="24"/>
        <v>915.15</v>
      </c>
      <c r="J217">
        <f t="shared" si="25"/>
        <v>845.5936870264587</v>
      </c>
      <c r="K217" s="23">
        <f t="shared" si="26"/>
        <v>1089.0936870264586</v>
      </c>
      <c r="L217" s="23">
        <f t="shared" si="22"/>
        <v>1108.1126870264588</v>
      </c>
      <c r="M217" s="23">
        <f t="shared" si="27"/>
        <v>1098.6031870264587</v>
      </c>
      <c r="N217" s="23">
        <v>-2.4</v>
      </c>
      <c r="O217" s="23">
        <v>46.7</v>
      </c>
      <c r="P217" s="23">
        <v>38.6</v>
      </c>
      <c r="Q217" s="23">
        <f t="shared" si="28"/>
        <v>39.900000000000006</v>
      </c>
      <c r="S217"/>
      <c r="T217"/>
      <c r="Y217" s="30"/>
      <c r="Z217" s="30"/>
      <c r="AA217" s="30"/>
      <c r="AB217" s="30"/>
      <c r="AD217">
        <v>4470</v>
      </c>
      <c r="AE217">
        <v>436</v>
      </c>
      <c r="AF217">
        <v>225</v>
      </c>
      <c r="AG217">
        <v>72</v>
      </c>
      <c r="AH217">
        <v>18</v>
      </c>
      <c r="AI217">
        <v>76</v>
      </c>
      <c r="AJ217">
        <f t="shared" si="23"/>
        <v>94770.31802120141</v>
      </c>
      <c r="AK217">
        <f t="shared" si="23"/>
        <v>9243.81625441696</v>
      </c>
      <c r="AL217">
        <f t="shared" si="23"/>
        <v>4770.318021201413</v>
      </c>
      <c r="AM217">
        <f t="shared" si="23"/>
        <v>1526.5017667844522</v>
      </c>
      <c r="AN217">
        <f t="shared" si="23"/>
        <v>381.62544169611306</v>
      </c>
      <c r="AO217">
        <f t="shared" si="23"/>
        <v>1611.3074204946995</v>
      </c>
      <c r="AP217" s="26">
        <v>0.004</v>
      </c>
      <c r="AS217" s="26">
        <v>0.141</v>
      </c>
      <c r="AU217">
        <v>0.753153801</v>
      </c>
      <c r="AV217"/>
      <c r="AW217" s="24">
        <v>0.001</v>
      </c>
    </row>
    <row r="218" spans="1:49" ht="12.75">
      <c r="A218" s="19">
        <v>37694</v>
      </c>
      <c r="B218" s="22">
        <v>73</v>
      </c>
      <c r="C218" s="21">
        <v>0.814583361</v>
      </c>
      <c r="D218" s="20">
        <v>0.814583361</v>
      </c>
      <c r="E218" s="24">
        <v>0</v>
      </c>
      <c r="F218">
        <v>39.41969214</v>
      </c>
      <c r="G218">
        <v>-77.48398868</v>
      </c>
      <c r="H218" s="26">
        <v>951</v>
      </c>
      <c r="I218" s="23">
        <f t="shared" si="24"/>
        <v>915.85</v>
      </c>
      <c r="J218">
        <f t="shared" si="25"/>
        <v>839.2444065856155</v>
      </c>
      <c r="K218" s="23">
        <f t="shared" si="26"/>
        <v>1082.7444065856155</v>
      </c>
      <c r="L218" s="23">
        <f t="shared" si="22"/>
        <v>1101.7634065856155</v>
      </c>
      <c r="M218" s="23">
        <f t="shared" si="27"/>
        <v>1092.2539065856154</v>
      </c>
      <c r="N218" s="23">
        <v>-1.8</v>
      </c>
      <c r="O218" s="23">
        <v>47.1</v>
      </c>
      <c r="P218" s="23">
        <v>38.2</v>
      </c>
      <c r="Q218" s="23">
        <f t="shared" si="28"/>
        <v>38.400000000000006</v>
      </c>
      <c r="S218"/>
      <c r="T218"/>
      <c r="Y218" s="30"/>
      <c r="Z218" s="30"/>
      <c r="AA218" s="30"/>
      <c r="AB218" s="30"/>
      <c r="AD218">
        <v>5276</v>
      </c>
      <c r="AE218">
        <v>493</v>
      </c>
      <c r="AF218">
        <v>242</v>
      </c>
      <c r="AG218">
        <v>81</v>
      </c>
      <c r="AH218">
        <v>31</v>
      </c>
      <c r="AI218">
        <v>82</v>
      </c>
      <c r="AJ218">
        <f t="shared" si="23"/>
        <v>111858.65724381625</v>
      </c>
      <c r="AK218">
        <f t="shared" si="23"/>
        <v>10452.296819787985</v>
      </c>
      <c r="AL218">
        <f t="shared" si="23"/>
        <v>5130.7420494699645</v>
      </c>
      <c r="AM218">
        <f t="shared" si="23"/>
        <v>1717.3144876325089</v>
      </c>
      <c r="AN218">
        <f t="shared" si="23"/>
        <v>657.243816254417</v>
      </c>
      <c r="AO218">
        <f t="shared" si="23"/>
        <v>1738.5159010600705</v>
      </c>
      <c r="AP218" s="26">
        <v>0.004</v>
      </c>
      <c r="AS218" s="26">
        <v>0.151</v>
      </c>
      <c r="AU218">
        <v>0.8927811384</v>
      </c>
      <c r="AV218"/>
      <c r="AW218" s="24">
        <v>0</v>
      </c>
    </row>
    <row r="219" spans="1:49" ht="12.75">
      <c r="A219" s="19">
        <v>37694</v>
      </c>
      <c r="B219" s="22">
        <v>73</v>
      </c>
      <c r="C219" s="21">
        <v>0.814699054</v>
      </c>
      <c r="D219" s="20">
        <v>0.814699054</v>
      </c>
      <c r="E219" s="24">
        <v>0</v>
      </c>
      <c r="F219">
        <v>39.41869116</v>
      </c>
      <c r="G219">
        <v>-77.47495889</v>
      </c>
      <c r="H219" s="26">
        <v>950.3</v>
      </c>
      <c r="I219" s="23">
        <f t="shared" si="24"/>
        <v>915.15</v>
      </c>
      <c r="J219">
        <f t="shared" si="25"/>
        <v>845.5936870264587</v>
      </c>
      <c r="K219" s="23">
        <f t="shared" si="26"/>
        <v>1089.0936870264586</v>
      </c>
      <c r="L219" s="23">
        <f t="shared" si="22"/>
        <v>1108.1126870264588</v>
      </c>
      <c r="M219" s="23">
        <f t="shared" si="27"/>
        <v>1098.6031870264587</v>
      </c>
      <c r="N219" s="23">
        <v>-1.5</v>
      </c>
      <c r="O219" s="23">
        <v>45.3</v>
      </c>
      <c r="P219" s="23">
        <v>36.8</v>
      </c>
      <c r="Q219" s="23">
        <f t="shared" si="28"/>
        <v>37.5</v>
      </c>
      <c r="S219">
        <v>1.77E-05</v>
      </c>
      <c r="T219">
        <v>1.21E-05</v>
      </c>
      <c r="U219">
        <v>7.65E-06</v>
      </c>
      <c r="V219">
        <v>8.65E-07</v>
      </c>
      <c r="W219">
        <v>2.73E-07</v>
      </c>
      <c r="X219">
        <v>-1.64E-06</v>
      </c>
      <c r="Y219" s="30">
        <v>893.5</v>
      </c>
      <c r="Z219" s="30">
        <v>294.6</v>
      </c>
      <c r="AA219" s="30">
        <v>287.2</v>
      </c>
      <c r="AB219" s="30">
        <v>12.5</v>
      </c>
      <c r="AD219">
        <v>5611</v>
      </c>
      <c r="AE219">
        <v>503</v>
      </c>
      <c r="AF219">
        <v>267</v>
      </c>
      <c r="AG219">
        <v>90</v>
      </c>
      <c r="AH219">
        <v>31</v>
      </c>
      <c r="AI219">
        <v>84</v>
      </c>
      <c r="AJ219">
        <f t="shared" si="23"/>
        <v>118961.13074204947</v>
      </c>
      <c r="AK219">
        <f t="shared" si="23"/>
        <v>10664.310954063603</v>
      </c>
      <c r="AL219">
        <f t="shared" si="23"/>
        <v>5660.77738515901</v>
      </c>
      <c r="AM219">
        <f t="shared" si="23"/>
        <v>1908.1272084805653</v>
      </c>
      <c r="AN219">
        <f t="shared" si="23"/>
        <v>657.243816254417</v>
      </c>
      <c r="AO219">
        <f t="shared" si="23"/>
        <v>1780.9187279151943</v>
      </c>
      <c r="AP219" s="26">
        <v>0.006</v>
      </c>
      <c r="AS219" s="26">
        <v>0.151</v>
      </c>
      <c r="AU219">
        <v>0.9034295678</v>
      </c>
      <c r="AV219"/>
      <c r="AW219" s="24">
        <v>0.006</v>
      </c>
    </row>
    <row r="220" spans="1:49" ht="12.75">
      <c r="A220" s="19">
        <v>37694</v>
      </c>
      <c r="B220" s="22">
        <v>73</v>
      </c>
      <c r="C220" s="21">
        <v>0.814814806</v>
      </c>
      <c r="D220" s="20">
        <v>0.814814806</v>
      </c>
      <c r="E220" s="24">
        <v>0</v>
      </c>
      <c r="F220">
        <v>39.41769947</v>
      </c>
      <c r="G220">
        <v>-77.46590951</v>
      </c>
      <c r="H220" s="26">
        <v>951</v>
      </c>
      <c r="I220" s="23">
        <f t="shared" si="24"/>
        <v>915.85</v>
      </c>
      <c r="J220">
        <f t="shared" si="25"/>
        <v>839.2444065856155</v>
      </c>
      <c r="K220" s="23">
        <f t="shared" si="26"/>
        <v>1082.7444065856155</v>
      </c>
      <c r="L220" s="23">
        <f t="shared" si="22"/>
        <v>1101.7634065856155</v>
      </c>
      <c r="M220" s="23">
        <f t="shared" si="27"/>
        <v>1092.2539065856154</v>
      </c>
      <c r="N220" s="23">
        <v>-1.8</v>
      </c>
      <c r="O220" s="23">
        <v>44.4</v>
      </c>
      <c r="P220" s="23">
        <v>37.6</v>
      </c>
      <c r="Q220" s="23">
        <f t="shared" si="28"/>
        <v>37.2</v>
      </c>
      <c r="S220"/>
      <c r="T220"/>
      <c r="Y220" s="30"/>
      <c r="Z220" s="30"/>
      <c r="AA220" s="30"/>
      <c r="AB220" s="30"/>
      <c r="AD220">
        <v>5893</v>
      </c>
      <c r="AE220">
        <v>585</v>
      </c>
      <c r="AF220">
        <v>296</v>
      </c>
      <c r="AG220">
        <v>92</v>
      </c>
      <c r="AH220">
        <v>26</v>
      </c>
      <c r="AI220">
        <v>98</v>
      </c>
      <c r="AJ220">
        <f t="shared" si="23"/>
        <v>124939.9293286219</v>
      </c>
      <c r="AK220">
        <f t="shared" si="23"/>
        <v>12402.826855123674</v>
      </c>
      <c r="AL220">
        <f t="shared" si="23"/>
        <v>6275.618374558304</v>
      </c>
      <c r="AM220">
        <f t="shared" si="23"/>
        <v>1950.530035335689</v>
      </c>
      <c r="AN220">
        <f t="shared" si="23"/>
        <v>551.2367491166077</v>
      </c>
      <c r="AO220">
        <f t="shared" si="23"/>
        <v>2077.73851590106</v>
      </c>
      <c r="AP220" s="26">
        <v>0.005</v>
      </c>
      <c r="AS220" s="26">
        <v>0.151</v>
      </c>
      <c r="AU220">
        <v>0.9545839429</v>
      </c>
      <c r="AV220"/>
      <c r="AW220" s="24">
        <v>0.008</v>
      </c>
    </row>
    <row r="221" spans="1:49" ht="12.75">
      <c r="A221" s="19">
        <v>37694</v>
      </c>
      <c r="B221" s="22">
        <v>73</v>
      </c>
      <c r="C221" s="21">
        <v>0.814930558</v>
      </c>
      <c r="D221" s="20">
        <v>0.814930558</v>
      </c>
      <c r="E221" s="24">
        <v>0</v>
      </c>
      <c r="F221">
        <v>39.41661701</v>
      </c>
      <c r="G221">
        <v>-77.45694891</v>
      </c>
      <c r="H221" s="26">
        <v>950.4</v>
      </c>
      <c r="I221" s="23">
        <f t="shared" si="24"/>
        <v>915.25</v>
      </c>
      <c r="J221">
        <f t="shared" si="25"/>
        <v>844.6863496815874</v>
      </c>
      <c r="K221" s="23">
        <f t="shared" si="26"/>
        <v>1088.1863496815874</v>
      </c>
      <c r="L221" s="23">
        <f t="shared" si="22"/>
        <v>1107.2053496815874</v>
      </c>
      <c r="M221" s="23">
        <f t="shared" si="27"/>
        <v>1097.6958496815873</v>
      </c>
      <c r="N221" s="23">
        <v>-1.2</v>
      </c>
      <c r="O221" s="23">
        <v>43.1</v>
      </c>
      <c r="P221" s="23">
        <v>38.8</v>
      </c>
      <c r="Q221" s="23">
        <f t="shared" si="28"/>
        <v>38.2</v>
      </c>
      <c r="S221"/>
      <c r="T221"/>
      <c r="Y221" s="30"/>
      <c r="Z221" s="30"/>
      <c r="AA221" s="30"/>
      <c r="AB221" s="30"/>
      <c r="AD221">
        <v>6241</v>
      </c>
      <c r="AE221">
        <v>639</v>
      </c>
      <c r="AF221">
        <v>350</v>
      </c>
      <c r="AG221">
        <v>102</v>
      </c>
      <c r="AH221">
        <v>43</v>
      </c>
      <c r="AI221">
        <v>103</v>
      </c>
      <c r="AJ221">
        <f t="shared" si="23"/>
        <v>132318.02120141342</v>
      </c>
      <c r="AK221">
        <f t="shared" si="23"/>
        <v>13547.703180212015</v>
      </c>
      <c r="AL221">
        <f t="shared" si="23"/>
        <v>7420.494699646643</v>
      </c>
      <c r="AM221">
        <f t="shared" si="23"/>
        <v>2162.5441696113076</v>
      </c>
      <c r="AN221">
        <f t="shared" si="23"/>
        <v>911.660777385159</v>
      </c>
      <c r="AO221">
        <f t="shared" si="23"/>
        <v>2183.7455830388694</v>
      </c>
      <c r="AP221" s="26">
        <v>0.006</v>
      </c>
      <c r="AS221" s="26">
        <v>0.142</v>
      </c>
      <c r="AU221">
        <v>0.9498670697</v>
      </c>
      <c r="AV221"/>
      <c r="AW221" s="24">
        <v>0.006</v>
      </c>
    </row>
    <row r="222" spans="1:49" ht="12.75">
      <c r="A222" s="19">
        <v>37694</v>
      </c>
      <c r="B222" s="22">
        <v>73</v>
      </c>
      <c r="C222" s="21">
        <v>0.81504631</v>
      </c>
      <c r="D222" s="20">
        <v>0.81504631</v>
      </c>
      <c r="E222" s="24">
        <v>0</v>
      </c>
      <c r="F222">
        <v>39.41564866</v>
      </c>
      <c r="G222">
        <v>-77.44807869</v>
      </c>
      <c r="H222" s="26">
        <v>950.2</v>
      </c>
      <c r="I222" s="23">
        <f t="shared" si="24"/>
        <v>915.0500000000001</v>
      </c>
      <c r="J222">
        <f t="shared" si="25"/>
        <v>846.5011235230457</v>
      </c>
      <c r="K222" s="23">
        <f t="shared" si="26"/>
        <v>1090.0011235230459</v>
      </c>
      <c r="L222" s="23">
        <f t="shared" si="22"/>
        <v>1109.0201235230456</v>
      </c>
      <c r="M222" s="23">
        <f t="shared" si="27"/>
        <v>1099.5106235230458</v>
      </c>
      <c r="N222" s="23">
        <v>-1.6</v>
      </c>
      <c r="O222" s="23">
        <v>42.8</v>
      </c>
      <c r="P222" s="23">
        <v>40.7</v>
      </c>
      <c r="Q222" s="23">
        <f t="shared" si="28"/>
        <v>39.75</v>
      </c>
      <c r="S222">
        <v>1.76E-05</v>
      </c>
      <c r="T222">
        <v>1.15E-05</v>
      </c>
      <c r="U222">
        <v>7.6E-06</v>
      </c>
      <c r="V222">
        <v>8.94E-07</v>
      </c>
      <c r="W222">
        <v>2.02E-07</v>
      </c>
      <c r="X222">
        <v>-1.62E-06</v>
      </c>
      <c r="Y222" s="30">
        <v>893.3</v>
      </c>
      <c r="Z222" s="30">
        <v>294.5</v>
      </c>
      <c r="AA222" s="30">
        <v>287</v>
      </c>
      <c r="AB222" s="30">
        <v>12.5</v>
      </c>
      <c r="AC222">
        <v>25192</v>
      </c>
      <c r="AD222">
        <v>6452</v>
      </c>
      <c r="AE222">
        <v>602</v>
      </c>
      <c r="AF222">
        <v>326</v>
      </c>
      <c r="AG222">
        <v>105</v>
      </c>
      <c r="AH222">
        <v>30</v>
      </c>
      <c r="AI222">
        <v>82</v>
      </c>
      <c r="AJ222">
        <f t="shared" si="23"/>
        <v>136791.51943462898</v>
      </c>
      <c r="AK222">
        <f t="shared" si="23"/>
        <v>12763.250883392226</v>
      </c>
      <c r="AL222">
        <f t="shared" si="23"/>
        <v>6911.660777385159</v>
      </c>
      <c r="AM222">
        <f t="shared" si="23"/>
        <v>2226.1484098939927</v>
      </c>
      <c r="AN222">
        <f t="shared" si="23"/>
        <v>636.0424028268551</v>
      </c>
      <c r="AO222">
        <f t="shared" si="23"/>
        <v>1738.5159010600705</v>
      </c>
      <c r="AP222" s="26">
        <v>0.004</v>
      </c>
      <c r="AS222" s="26">
        <v>0.141</v>
      </c>
      <c r="AU222">
        <v>0.9591230154</v>
      </c>
      <c r="AV222"/>
      <c r="AW222" s="24">
        <v>0.004</v>
      </c>
    </row>
    <row r="223" spans="1:49" ht="12.75">
      <c r="A223" s="19">
        <v>37694</v>
      </c>
      <c r="B223" s="22">
        <v>73</v>
      </c>
      <c r="C223" s="21">
        <v>0.815162063</v>
      </c>
      <c r="D223" s="20">
        <v>0.815162063</v>
      </c>
      <c r="E223" s="24">
        <v>0</v>
      </c>
      <c r="F223">
        <v>39.41509528</v>
      </c>
      <c r="G223">
        <v>-77.43902706</v>
      </c>
      <c r="H223" s="26">
        <v>949.9</v>
      </c>
      <c r="I223" s="23">
        <f t="shared" si="24"/>
        <v>914.75</v>
      </c>
      <c r="J223">
        <f t="shared" si="25"/>
        <v>849.2240281398584</v>
      </c>
      <c r="K223" s="23">
        <f t="shared" si="26"/>
        <v>1092.7240281398585</v>
      </c>
      <c r="L223" s="23">
        <f t="shared" si="22"/>
        <v>1111.7430281398583</v>
      </c>
      <c r="M223" s="23">
        <f t="shared" si="27"/>
        <v>1102.2335281398584</v>
      </c>
      <c r="N223" s="23">
        <v>-1.4</v>
      </c>
      <c r="O223" s="23">
        <v>41.2</v>
      </c>
      <c r="P223" s="23">
        <v>39.6</v>
      </c>
      <c r="Q223" s="23">
        <f t="shared" si="28"/>
        <v>40.150000000000006</v>
      </c>
      <c r="S223"/>
      <c r="T223"/>
      <c r="Y223" s="30"/>
      <c r="Z223" s="30"/>
      <c r="AA223" s="30"/>
      <c r="AB223" s="30"/>
      <c r="AD223">
        <v>6379</v>
      </c>
      <c r="AE223">
        <v>621</v>
      </c>
      <c r="AF223">
        <v>319</v>
      </c>
      <c r="AG223">
        <v>110</v>
      </c>
      <c r="AH223">
        <v>36</v>
      </c>
      <c r="AI223">
        <v>83</v>
      </c>
      <c r="AJ223">
        <f t="shared" si="23"/>
        <v>135243.81625441695</v>
      </c>
      <c r="AK223">
        <f t="shared" si="23"/>
        <v>13166.0777385159</v>
      </c>
      <c r="AL223">
        <f t="shared" si="23"/>
        <v>6763.250883392226</v>
      </c>
      <c r="AM223">
        <f t="shared" si="23"/>
        <v>2332.155477031802</v>
      </c>
      <c r="AN223">
        <f t="shared" si="23"/>
        <v>763.2508833922261</v>
      </c>
      <c r="AO223">
        <f t="shared" si="23"/>
        <v>1759.7173144876324</v>
      </c>
      <c r="AP223" s="26">
        <v>0.003</v>
      </c>
      <c r="AS223" s="26">
        <v>0.13</v>
      </c>
      <c r="AU223">
        <v>0.9660464525</v>
      </c>
      <c r="AV223"/>
      <c r="AW223" s="24">
        <v>0</v>
      </c>
    </row>
    <row r="224" spans="1:49" ht="12.75">
      <c r="A224" s="19">
        <v>37694</v>
      </c>
      <c r="B224" s="22">
        <v>73</v>
      </c>
      <c r="C224" s="21">
        <v>0.815277755</v>
      </c>
      <c r="D224" s="20">
        <v>0.815277755</v>
      </c>
      <c r="E224" s="24">
        <v>0</v>
      </c>
      <c r="F224">
        <v>39.41467062</v>
      </c>
      <c r="G224">
        <v>-77.43000591</v>
      </c>
      <c r="H224" s="26">
        <v>948.4</v>
      </c>
      <c r="I224" s="23">
        <f t="shared" si="24"/>
        <v>913.25</v>
      </c>
      <c r="J224">
        <f t="shared" si="25"/>
        <v>862.8519601460549</v>
      </c>
      <c r="K224" s="23">
        <f t="shared" si="26"/>
        <v>1106.3519601460548</v>
      </c>
      <c r="L224" s="23">
        <f t="shared" si="22"/>
        <v>1125.370960146055</v>
      </c>
      <c r="M224" s="23">
        <f t="shared" si="27"/>
        <v>1115.861460146055</v>
      </c>
      <c r="N224" s="23">
        <v>-2.1</v>
      </c>
      <c r="O224" s="23">
        <v>40.9</v>
      </c>
      <c r="P224" s="23">
        <v>40.6</v>
      </c>
      <c r="Q224" s="23">
        <f t="shared" si="28"/>
        <v>40.1</v>
      </c>
      <c r="S224"/>
      <c r="T224"/>
      <c r="Y224" s="30"/>
      <c r="Z224" s="30"/>
      <c r="AA224" s="30"/>
      <c r="AB224" s="30"/>
      <c r="AD224">
        <v>6517</v>
      </c>
      <c r="AE224">
        <v>571</v>
      </c>
      <c r="AF224">
        <v>318</v>
      </c>
      <c r="AG224">
        <v>109</v>
      </c>
      <c r="AH224">
        <v>27</v>
      </c>
      <c r="AI224">
        <v>102</v>
      </c>
      <c r="AJ224">
        <f t="shared" si="23"/>
        <v>138169.61130742048</v>
      </c>
      <c r="AK224">
        <f t="shared" si="23"/>
        <v>12106.007067137809</v>
      </c>
      <c r="AL224">
        <f t="shared" si="23"/>
        <v>6742.049469964664</v>
      </c>
      <c r="AM224">
        <f t="shared" si="23"/>
        <v>2310.95406360424</v>
      </c>
      <c r="AN224">
        <f t="shared" si="23"/>
        <v>572.4381625441696</v>
      </c>
      <c r="AO224">
        <f t="shared" si="23"/>
        <v>2162.5441696113076</v>
      </c>
      <c r="AP224" s="26">
        <v>0.004</v>
      </c>
      <c r="AS224" s="26">
        <v>0.151</v>
      </c>
      <c r="AU224">
        <v>0.9485545754</v>
      </c>
      <c r="AV224"/>
      <c r="AW224" s="24">
        <v>0</v>
      </c>
    </row>
    <row r="225" spans="1:49" ht="12.75">
      <c r="A225" s="19">
        <v>37694</v>
      </c>
      <c r="B225" s="22">
        <v>73</v>
      </c>
      <c r="C225" s="21">
        <v>0.815393507</v>
      </c>
      <c r="D225" s="20">
        <v>0.815393507</v>
      </c>
      <c r="E225" s="24">
        <v>0</v>
      </c>
      <c r="F225">
        <v>39.41451493</v>
      </c>
      <c r="G225">
        <v>-77.42104703</v>
      </c>
      <c r="H225" s="26">
        <v>948.1</v>
      </c>
      <c r="I225" s="23">
        <f t="shared" si="24"/>
        <v>912.95</v>
      </c>
      <c r="J225">
        <f t="shared" si="25"/>
        <v>865.5802324426372</v>
      </c>
      <c r="K225" s="23">
        <f t="shared" si="26"/>
        <v>1109.0802324426372</v>
      </c>
      <c r="L225" s="23">
        <f t="shared" si="22"/>
        <v>1128.0992324426372</v>
      </c>
      <c r="M225" s="23">
        <f t="shared" si="27"/>
        <v>1118.5897324426373</v>
      </c>
      <c r="N225" s="23">
        <v>-1.5</v>
      </c>
      <c r="O225" s="23">
        <v>39.7</v>
      </c>
      <c r="P225" s="23">
        <v>40.8</v>
      </c>
      <c r="Q225" s="23">
        <f t="shared" si="28"/>
        <v>40.7</v>
      </c>
      <c r="S225">
        <v>1.74E-05</v>
      </c>
      <c r="T225">
        <v>1.27E-05</v>
      </c>
      <c r="U225">
        <v>8.76E-06</v>
      </c>
      <c r="V225">
        <v>8.97E-07</v>
      </c>
      <c r="W225">
        <v>2.67E-07</v>
      </c>
      <c r="X225">
        <v>-1.66E-06</v>
      </c>
      <c r="Y225" s="30">
        <v>891.7</v>
      </c>
      <c r="Z225" s="30">
        <v>294.3</v>
      </c>
      <c r="AA225" s="30">
        <v>286.9</v>
      </c>
      <c r="AB225" s="30">
        <v>12.5</v>
      </c>
      <c r="AD225">
        <v>6690</v>
      </c>
      <c r="AE225">
        <v>614</v>
      </c>
      <c r="AF225">
        <v>327</v>
      </c>
      <c r="AG225">
        <v>104</v>
      </c>
      <c r="AH225">
        <v>38</v>
      </c>
      <c r="AI225">
        <v>107</v>
      </c>
      <c r="AJ225">
        <f t="shared" si="23"/>
        <v>141837.4558303887</v>
      </c>
      <c r="AK225">
        <f t="shared" si="23"/>
        <v>13017.667844522968</v>
      </c>
      <c r="AL225">
        <f t="shared" si="23"/>
        <v>6932.862190812721</v>
      </c>
      <c r="AM225">
        <f t="shared" si="23"/>
        <v>2204.946996466431</v>
      </c>
      <c r="AN225">
        <f t="shared" si="23"/>
        <v>805.6537102473497</v>
      </c>
      <c r="AO225">
        <f t="shared" si="23"/>
        <v>2268.5512367491165</v>
      </c>
      <c r="AP225" s="26">
        <v>0.006</v>
      </c>
      <c r="AS225" s="26">
        <v>0.153</v>
      </c>
      <c r="AU225">
        <v>0.9249488711</v>
      </c>
      <c r="AV225"/>
      <c r="AW225" s="24">
        <v>0.008</v>
      </c>
    </row>
    <row r="226" spans="1:49" ht="12.75">
      <c r="A226" s="19">
        <v>37694</v>
      </c>
      <c r="B226" s="22">
        <v>73</v>
      </c>
      <c r="C226" s="21">
        <v>0.81550926</v>
      </c>
      <c r="D226" s="20">
        <v>0.81550926</v>
      </c>
      <c r="E226" s="24">
        <v>0</v>
      </c>
      <c r="F226">
        <v>39.41469964</v>
      </c>
      <c r="G226">
        <v>-77.4123025</v>
      </c>
      <c r="H226" s="26">
        <v>949.1</v>
      </c>
      <c r="I226" s="23">
        <f t="shared" si="24"/>
        <v>913.95</v>
      </c>
      <c r="J226">
        <f t="shared" si="25"/>
        <v>856.4894752021288</v>
      </c>
      <c r="K226" s="23">
        <f t="shared" si="26"/>
        <v>1099.9894752021287</v>
      </c>
      <c r="L226" s="23">
        <f t="shared" si="22"/>
        <v>1119.008475202129</v>
      </c>
      <c r="M226" s="23">
        <f t="shared" si="27"/>
        <v>1109.4989752021288</v>
      </c>
      <c r="N226" s="23">
        <v>-1.1</v>
      </c>
      <c r="O226" s="23">
        <v>38.2</v>
      </c>
      <c r="P226" s="23">
        <v>41.7</v>
      </c>
      <c r="Q226" s="23">
        <f t="shared" si="28"/>
        <v>41.25</v>
      </c>
      <c r="S226"/>
      <c r="T226"/>
      <c r="Y226" s="30"/>
      <c r="Z226" s="30"/>
      <c r="AA226" s="30"/>
      <c r="AB226" s="30"/>
      <c r="AD226">
        <v>6851</v>
      </c>
      <c r="AE226">
        <v>620</v>
      </c>
      <c r="AF226">
        <v>372</v>
      </c>
      <c r="AG226">
        <v>108</v>
      </c>
      <c r="AH226">
        <v>50</v>
      </c>
      <c r="AI226">
        <v>91</v>
      </c>
      <c r="AJ226">
        <f t="shared" si="23"/>
        <v>145250.88339222615</v>
      </c>
      <c r="AK226">
        <f t="shared" si="23"/>
        <v>13144.876325088338</v>
      </c>
      <c r="AL226">
        <f t="shared" si="23"/>
        <v>7886.925795053004</v>
      </c>
      <c r="AM226">
        <f t="shared" si="23"/>
        <v>2289.7526501766783</v>
      </c>
      <c r="AN226">
        <f t="shared" si="23"/>
        <v>1060.070671378092</v>
      </c>
      <c r="AO226">
        <f t="shared" si="23"/>
        <v>1929.3286219081272</v>
      </c>
      <c r="AP226" s="26">
        <v>0.006</v>
      </c>
      <c r="AS226" s="26">
        <v>0.132</v>
      </c>
      <c r="AU226">
        <v>0.731857717</v>
      </c>
      <c r="AV226"/>
      <c r="AW226" s="24">
        <v>0.008</v>
      </c>
    </row>
    <row r="227" spans="1:49" ht="12.75">
      <c r="A227" s="19">
        <v>37694</v>
      </c>
      <c r="B227" s="22">
        <v>73</v>
      </c>
      <c r="C227" s="21">
        <v>0.815625012</v>
      </c>
      <c r="D227" s="20">
        <v>0.815625012</v>
      </c>
      <c r="E227" s="24">
        <v>0</v>
      </c>
      <c r="F227">
        <v>39.41525018</v>
      </c>
      <c r="G227">
        <v>-77.40349637</v>
      </c>
      <c r="H227" s="26">
        <v>950.1</v>
      </c>
      <c r="I227" s="23">
        <f t="shared" si="24"/>
        <v>914.95</v>
      </c>
      <c r="J227">
        <f t="shared" si="25"/>
        <v>847.4086591930197</v>
      </c>
      <c r="K227" s="23">
        <f t="shared" si="26"/>
        <v>1090.9086591930197</v>
      </c>
      <c r="L227" s="23">
        <f t="shared" si="22"/>
        <v>1109.9276591930197</v>
      </c>
      <c r="M227" s="23">
        <f t="shared" si="27"/>
        <v>1100.4181591930196</v>
      </c>
      <c r="N227" s="23">
        <v>-1.2</v>
      </c>
      <c r="O227" s="23">
        <v>36.2</v>
      </c>
      <c r="P227" s="23">
        <v>41.1</v>
      </c>
      <c r="Q227" s="23">
        <f t="shared" si="28"/>
        <v>41.400000000000006</v>
      </c>
      <c r="S227"/>
      <c r="T227"/>
      <c r="Y227" s="30"/>
      <c r="Z227" s="30"/>
      <c r="AA227" s="30"/>
      <c r="AB227" s="30"/>
      <c r="AD227">
        <v>6865</v>
      </c>
      <c r="AE227">
        <v>683</v>
      </c>
      <c r="AF227">
        <v>379</v>
      </c>
      <c r="AG227">
        <v>122</v>
      </c>
      <c r="AH227">
        <v>59</v>
      </c>
      <c r="AI227">
        <v>151</v>
      </c>
      <c r="AJ227">
        <f t="shared" si="23"/>
        <v>145547.703180212</v>
      </c>
      <c r="AK227">
        <f t="shared" si="23"/>
        <v>14480.565371024735</v>
      </c>
      <c r="AL227">
        <f t="shared" si="23"/>
        <v>8035.335689045936</v>
      </c>
      <c r="AM227">
        <f t="shared" si="23"/>
        <v>2586.572438162544</v>
      </c>
      <c r="AN227">
        <f t="shared" si="23"/>
        <v>1250.8833922261483</v>
      </c>
      <c r="AO227">
        <f t="shared" si="23"/>
        <v>3201.4134275618376</v>
      </c>
      <c r="AP227" s="26">
        <v>0.004</v>
      </c>
      <c r="AS227" s="26">
        <v>0.13</v>
      </c>
      <c r="AU227">
        <v>0.6771149039</v>
      </c>
      <c r="AV227"/>
      <c r="AW227" s="24">
        <v>0.005</v>
      </c>
    </row>
    <row r="228" spans="1:49" ht="12.75">
      <c r="A228" s="19">
        <v>37694</v>
      </c>
      <c r="B228" s="22">
        <v>73</v>
      </c>
      <c r="C228" s="21">
        <v>0.815740764</v>
      </c>
      <c r="D228" s="20">
        <v>0.815740764</v>
      </c>
      <c r="E228" s="24">
        <v>0</v>
      </c>
      <c r="F228">
        <v>39.4161226</v>
      </c>
      <c r="G228">
        <v>-77.3946263</v>
      </c>
      <c r="H228" s="26">
        <v>949.1</v>
      </c>
      <c r="I228" s="23">
        <f t="shared" si="24"/>
        <v>913.95</v>
      </c>
      <c r="J228">
        <f t="shared" si="25"/>
        <v>856.4894752021288</v>
      </c>
      <c r="K228" s="23">
        <f t="shared" si="26"/>
        <v>1099.9894752021287</v>
      </c>
      <c r="L228" s="23">
        <f t="shared" si="22"/>
        <v>1119.008475202129</v>
      </c>
      <c r="M228" s="23">
        <f t="shared" si="27"/>
        <v>1109.4989752021288</v>
      </c>
      <c r="N228" s="23">
        <v>-1.8</v>
      </c>
      <c r="O228" s="23">
        <v>31.4</v>
      </c>
      <c r="P228" s="23">
        <v>43.1</v>
      </c>
      <c r="Q228" s="23">
        <f t="shared" si="28"/>
        <v>42.1</v>
      </c>
      <c r="S228">
        <v>1.7E-05</v>
      </c>
      <c r="T228">
        <v>1.18E-05</v>
      </c>
      <c r="U228">
        <v>7.75E-06</v>
      </c>
      <c r="V228">
        <v>8.96E-07</v>
      </c>
      <c r="W228">
        <v>1.89E-07</v>
      </c>
      <c r="X228">
        <v>-1.75E-06</v>
      </c>
      <c r="Y228" s="30">
        <v>892.1</v>
      </c>
      <c r="Z228" s="30">
        <v>294.2</v>
      </c>
      <c r="AA228" s="30">
        <v>286.8</v>
      </c>
      <c r="AB228" s="30">
        <v>12.3</v>
      </c>
      <c r="AC228">
        <v>20909</v>
      </c>
      <c r="AD228">
        <v>6639</v>
      </c>
      <c r="AE228">
        <v>621</v>
      </c>
      <c r="AF228">
        <v>352</v>
      </c>
      <c r="AG228">
        <v>119</v>
      </c>
      <c r="AH228">
        <v>41</v>
      </c>
      <c r="AI228">
        <v>125</v>
      </c>
      <c r="AJ228">
        <f t="shared" si="23"/>
        <v>140756.18374558302</v>
      </c>
      <c r="AK228">
        <f t="shared" si="23"/>
        <v>13166.0777385159</v>
      </c>
      <c r="AL228">
        <f t="shared" si="23"/>
        <v>7462.897526501766</v>
      </c>
      <c r="AM228">
        <f t="shared" si="23"/>
        <v>2522.9681978798585</v>
      </c>
      <c r="AN228">
        <f t="shared" si="23"/>
        <v>869.2579505300353</v>
      </c>
      <c r="AO228">
        <f t="shared" si="23"/>
        <v>2650.1766784452298</v>
      </c>
      <c r="AP228" s="26">
        <v>0.004</v>
      </c>
      <c r="AS228" s="26">
        <v>0.102</v>
      </c>
      <c r="AU228">
        <v>0.6052996516</v>
      </c>
      <c r="AV228"/>
      <c r="AW228" s="24">
        <v>0.004</v>
      </c>
    </row>
    <row r="229" spans="1:49" ht="12.75">
      <c r="A229" s="19">
        <v>37694</v>
      </c>
      <c r="B229" s="22">
        <v>73</v>
      </c>
      <c r="C229" s="21">
        <v>0.815856457</v>
      </c>
      <c r="D229" s="20">
        <v>0.815856457</v>
      </c>
      <c r="E229" s="24">
        <v>0</v>
      </c>
      <c r="F229">
        <v>39.41719869</v>
      </c>
      <c r="G229">
        <v>-77.38579078</v>
      </c>
      <c r="H229" s="26">
        <v>949.7</v>
      </c>
      <c r="I229" s="23">
        <f t="shared" si="24"/>
        <v>914.5500000000001</v>
      </c>
      <c r="J229">
        <f t="shared" si="25"/>
        <v>851.0397940404937</v>
      </c>
      <c r="K229" s="23">
        <f t="shared" si="26"/>
        <v>1094.5397940404937</v>
      </c>
      <c r="L229" s="23">
        <f t="shared" si="22"/>
        <v>1113.5587940404937</v>
      </c>
      <c r="M229" s="23">
        <f t="shared" si="27"/>
        <v>1104.0492940404938</v>
      </c>
      <c r="N229" s="23">
        <v>-1.1</v>
      </c>
      <c r="O229" s="23">
        <v>30.4</v>
      </c>
      <c r="P229" s="23">
        <v>44.6</v>
      </c>
      <c r="Q229" s="23">
        <f t="shared" si="28"/>
        <v>43.85</v>
      </c>
      <c r="S229">
        <v>1.7E-05</v>
      </c>
      <c r="T229">
        <v>1.18E-05</v>
      </c>
      <c r="U229">
        <v>7.75E-06</v>
      </c>
      <c r="V229">
        <v>8.96E-07</v>
      </c>
      <c r="W229">
        <v>1.89E-07</v>
      </c>
      <c r="X229">
        <v>-1.75E-06</v>
      </c>
      <c r="Y229" s="30">
        <v>892.1</v>
      </c>
      <c r="Z229" s="30">
        <v>294.2</v>
      </c>
      <c r="AA229" s="30">
        <v>286.8</v>
      </c>
      <c r="AB229" s="30">
        <v>12.3</v>
      </c>
      <c r="AD229">
        <v>6815</v>
      </c>
      <c r="AE229">
        <v>617</v>
      </c>
      <c r="AF229">
        <v>305</v>
      </c>
      <c r="AG229">
        <v>88</v>
      </c>
      <c r="AH229">
        <v>41</v>
      </c>
      <c r="AI229">
        <v>112</v>
      </c>
      <c r="AJ229">
        <f t="shared" si="23"/>
        <v>144487.63250883392</v>
      </c>
      <c r="AK229">
        <f t="shared" si="23"/>
        <v>13081.272084805654</v>
      </c>
      <c r="AL229">
        <f t="shared" si="23"/>
        <v>6466.43109540636</v>
      </c>
      <c r="AM229">
        <f t="shared" si="23"/>
        <v>1865.7243816254415</v>
      </c>
      <c r="AN229">
        <f t="shared" si="23"/>
        <v>869.2579505300353</v>
      </c>
      <c r="AO229">
        <f t="shared" si="23"/>
        <v>2374.558303886926</v>
      </c>
      <c r="AP229" s="26">
        <v>0.004</v>
      </c>
      <c r="AS229" s="26">
        <v>0.091</v>
      </c>
      <c r="AU229">
        <v>0.3068251014</v>
      </c>
      <c r="AV229"/>
      <c r="AW229" s="24">
        <v>0</v>
      </c>
    </row>
    <row r="230" spans="1:49" ht="12.75">
      <c r="A230" s="19">
        <v>37694</v>
      </c>
      <c r="B230" s="22">
        <v>73</v>
      </c>
      <c r="C230" s="21">
        <v>0.815972209</v>
      </c>
      <c r="D230" s="20">
        <v>0.815972209</v>
      </c>
      <c r="E230" s="24">
        <v>0</v>
      </c>
      <c r="F230">
        <v>39.41845506</v>
      </c>
      <c r="G230">
        <v>-77.3769534</v>
      </c>
      <c r="H230" s="26">
        <v>949.1</v>
      </c>
      <c r="I230" s="23">
        <f t="shared" si="24"/>
        <v>913.95</v>
      </c>
      <c r="J230">
        <f t="shared" si="25"/>
        <v>856.4894752021288</v>
      </c>
      <c r="K230" s="23">
        <f t="shared" si="26"/>
        <v>1099.9894752021287</v>
      </c>
      <c r="L230" s="23">
        <f t="shared" si="22"/>
        <v>1119.008475202129</v>
      </c>
      <c r="M230" s="23">
        <f t="shared" si="27"/>
        <v>1109.4989752021288</v>
      </c>
      <c r="N230" s="23">
        <v>-1.4</v>
      </c>
      <c r="O230" s="23">
        <v>28.5</v>
      </c>
      <c r="P230" s="23">
        <v>47.1</v>
      </c>
      <c r="Q230" s="23">
        <f t="shared" si="28"/>
        <v>45.85</v>
      </c>
      <c r="S230"/>
      <c r="T230"/>
      <c r="Y230" s="30"/>
      <c r="Z230" s="30"/>
      <c r="AA230" s="30"/>
      <c r="AB230" s="30"/>
      <c r="AD230">
        <v>6399</v>
      </c>
      <c r="AE230">
        <v>612</v>
      </c>
      <c r="AF230">
        <v>340</v>
      </c>
      <c r="AG230">
        <v>126</v>
      </c>
      <c r="AH230">
        <v>34</v>
      </c>
      <c r="AI230">
        <v>118</v>
      </c>
      <c r="AJ230">
        <f t="shared" si="23"/>
        <v>135667.8445229682</v>
      </c>
      <c r="AK230">
        <f t="shared" si="23"/>
        <v>12975.265017667843</v>
      </c>
      <c r="AL230">
        <f t="shared" si="23"/>
        <v>7208.480565371025</v>
      </c>
      <c r="AM230">
        <f t="shared" si="23"/>
        <v>2671.3780918727916</v>
      </c>
      <c r="AN230">
        <f t="shared" si="23"/>
        <v>720.8480565371025</v>
      </c>
      <c r="AO230">
        <f t="shared" si="23"/>
        <v>2501.7667844522966</v>
      </c>
      <c r="AP230" s="26">
        <v>0.004</v>
      </c>
      <c r="AS230" s="26">
        <v>0.101</v>
      </c>
      <c r="AU230">
        <v>0.1135354042</v>
      </c>
      <c r="AV230"/>
      <c r="AW230" s="24">
        <v>0.002</v>
      </c>
    </row>
    <row r="231" spans="1:49" ht="12.75">
      <c r="A231" s="19">
        <v>37694</v>
      </c>
      <c r="B231" s="22">
        <v>73</v>
      </c>
      <c r="C231" s="21">
        <v>0.816087961</v>
      </c>
      <c r="D231" s="20">
        <v>0.816087961</v>
      </c>
      <c r="E231" s="24">
        <v>0</v>
      </c>
      <c r="F231">
        <v>39.41979955</v>
      </c>
      <c r="G231">
        <v>-77.36818008</v>
      </c>
      <c r="H231" s="26">
        <v>947</v>
      </c>
      <c r="I231" s="23">
        <f t="shared" si="24"/>
        <v>911.85</v>
      </c>
      <c r="J231">
        <f t="shared" si="25"/>
        <v>875.5915735382068</v>
      </c>
      <c r="K231" s="23">
        <f t="shared" si="26"/>
        <v>1119.0915735382068</v>
      </c>
      <c r="L231" s="23">
        <f t="shared" si="22"/>
        <v>1138.1105735382068</v>
      </c>
      <c r="M231" s="23">
        <f t="shared" si="27"/>
        <v>1128.601073538207</v>
      </c>
      <c r="N231" s="23">
        <v>-0.8</v>
      </c>
      <c r="O231" s="23">
        <v>27.8</v>
      </c>
      <c r="P231" s="23">
        <v>46.6</v>
      </c>
      <c r="Q231" s="23">
        <f t="shared" si="28"/>
        <v>46.85</v>
      </c>
      <c r="S231"/>
      <c r="T231"/>
      <c r="Y231" s="30"/>
      <c r="Z231" s="30"/>
      <c r="AA231" s="30"/>
      <c r="AB231" s="30"/>
      <c r="AD231">
        <v>6515</v>
      </c>
      <c r="AE231">
        <v>609</v>
      </c>
      <c r="AF231">
        <v>304</v>
      </c>
      <c r="AG231">
        <v>85</v>
      </c>
      <c r="AH231">
        <v>41</v>
      </c>
      <c r="AI231">
        <v>105</v>
      </c>
      <c r="AJ231">
        <f t="shared" si="23"/>
        <v>138127.20848056537</v>
      </c>
      <c r="AK231">
        <f t="shared" si="23"/>
        <v>12911.66077738516</v>
      </c>
      <c r="AL231">
        <f t="shared" si="23"/>
        <v>6445.229681978798</v>
      </c>
      <c r="AM231">
        <f t="shared" si="23"/>
        <v>1802.1201413427561</v>
      </c>
      <c r="AN231">
        <f t="shared" si="23"/>
        <v>869.2579505300353</v>
      </c>
      <c r="AO231">
        <f t="shared" si="23"/>
        <v>2226.1484098939927</v>
      </c>
      <c r="AP231" s="26">
        <v>0.006</v>
      </c>
      <c r="AS231" s="26">
        <v>0.071</v>
      </c>
      <c r="AU231">
        <v>-0.06113210693</v>
      </c>
      <c r="AV231"/>
      <c r="AW231" s="24">
        <v>0.009</v>
      </c>
    </row>
    <row r="232" spans="1:49" ht="12.75">
      <c r="A232" s="19">
        <v>37694</v>
      </c>
      <c r="B232" s="22">
        <v>73</v>
      </c>
      <c r="C232" s="21">
        <v>0.816203713</v>
      </c>
      <c r="D232" s="20">
        <v>0.816203713</v>
      </c>
      <c r="E232" s="24">
        <v>0</v>
      </c>
      <c r="F232">
        <v>39.42109885</v>
      </c>
      <c r="G232">
        <v>-77.35960912</v>
      </c>
      <c r="H232" s="26">
        <v>944.6</v>
      </c>
      <c r="I232" s="23">
        <f t="shared" si="24"/>
        <v>909.45</v>
      </c>
      <c r="J232">
        <f t="shared" si="25"/>
        <v>897.4764852257429</v>
      </c>
      <c r="K232" s="23">
        <f t="shared" si="26"/>
        <v>1140.9764852257429</v>
      </c>
      <c r="L232" s="23">
        <f t="shared" si="22"/>
        <v>1159.9954852257429</v>
      </c>
      <c r="M232" s="23">
        <f t="shared" si="27"/>
        <v>1150.4859852257428</v>
      </c>
      <c r="N232" s="23">
        <v>0.7</v>
      </c>
      <c r="O232" s="23">
        <v>26.2</v>
      </c>
      <c r="P232" s="23">
        <v>48.6</v>
      </c>
      <c r="Q232" s="23">
        <f t="shared" si="28"/>
        <v>47.6</v>
      </c>
      <c r="S232">
        <v>1.74E-05</v>
      </c>
      <c r="T232">
        <v>1.18E-05</v>
      </c>
      <c r="U232">
        <v>8.31E-06</v>
      </c>
      <c r="V232">
        <v>8.85E-07</v>
      </c>
      <c r="W232">
        <v>2.06E-07</v>
      </c>
      <c r="X232">
        <v>-1.59E-06</v>
      </c>
      <c r="Y232" s="30">
        <v>891.1</v>
      </c>
      <c r="Z232" s="30">
        <v>294.1</v>
      </c>
      <c r="AA232" s="30">
        <v>286.6</v>
      </c>
      <c r="AB232" s="30">
        <v>12.3</v>
      </c>
      <c r="AD232">
        <v>6222</v>
      </c>
      <c r="AE232">
        <v>614</v>
      </c>
      <c r="AF232">
        <v>323</v>
      </c>
      <c r="AG232">
        <v>116</v>
      </c>
      <c r="AH232">
        <v>39</v>
      </c>
      <c r="AI232">
        <v>82</v>
      </c>
      <c r="AJ232">
        <f t="shared" si="23"/>
        <v>131915.19434628976</v>
      </c>
      <c r="AK232">
        <f t="shared" si="23"/>
        <v>13017.667844522968</v>
      </c>
      <c r="AL232">
        <f t="shared" si="23"/>
        <v>6848.056537102473</v>
      </c>
      <c r="AM232">
        <f t="shared" si="23"/>
        <v>2459.363957597173</v>
      </c>
      <c r="AN232">
        <f t="shared" si="23"/>
        <v>826.8551236749116</v>
      </c>
      <c r="AO232">
        <f t="shared" si="23"/>
        <v>1738.5159010600705</v>
      </c>
      <c r="AP232" s="26">
        <v>0.004</v>
      </c>
      <c r="AS232" s="26">
        <v>0.05</v>
      </c>
      <c r="AU232">
        <v>-0.1901673526</v>
      </c>
      <c r="AV232"/>
      <c r="AW232" s="24">
        <v>0.006</v>
      </c>
    </row>
    <row r="233" spans="1:49" ht="12.75">
      <c r="A233" s="19">
        <v>37694</v>
      </c>
      <c r="B233" s="22">
        <v>73</v>
      </c>
      <c r="C233" s="21">
        <v>0.816319466</v>
      </c>
      <c r="D233" s="20">
        <v>0.816319466</v>
      </c>
      <c r="E233" s="24">
        <v>0</v>
      </c>
      <c r="F233">
        <v>39.42264124</v>
      </c>
      <c r="G233">
        <v>-77.35159107</v>
      </c>
      <c r="H233" s="26">
        <v>939.2</v>
      </c>
      <c r="I233" s="23">
        <f t="shared" si="24"/>
        <v>904.0500000000001</v>
      </c>
      <c r="J233">
        <f t="shared" si="25"/>
        <v>946.9294435253112</v>
      </c>
      <c r="K233" s="23">
        <f t="shared" si="26"/>
        <v>1190.4294435253112</v>
      </c>
      <c r="L233" s="23">
        <f t="shared" si="22"/>
        <v>1209.4484435253112</v>
      </c>
      <c r="M233" s="23">
        <f t="shared" si="27"/>
        <v>1199.938943525311</v>
      </c>
      <c r="N233" s="23">
        <v>0.8</v>
      </c>
      <c r="O233" s="23">
        <v>23.2</v>
      </c>
      <c r="P233" s="23">
        <v>49.6</v>
      </c>
      <c r="Q233" s="23">
        <f t="shared" si="28"/>
        <v>49.1</v>
      </c>
      <c r="S233"/>
      <c r="T233"/>
      <c r="Y233" s="30"/>
      <c r="Z233" s="30"/>
      <c r="AA233" s="30"/>
      <c r="AB233" s="30"/>
      <c r="AD233">
        <v>6250</v>
      </c>
      <c r="AE233">
        <v>610</v>
      </c>
      <c r="AF233">
        <v>333</v>
      </c>
      <c r="AG233">
        <v>100</v>
      </c>
      <c r="AH233">
        <v>40</v>
      </c>
      <c r="AI233">
        <v>87</v>
      </c>
      <c r="AJ233">
        <f t="shared" si="23"/>
        <v>132508.8339222615</v>
      </c>
      <c r="AK233">
        <f t="shared" si="23"/>
        <v>12932.86219081272</v>
      </c>
      <c r="AL233">
        <f t="shared" si="23"/>
        <v>7060.070671378092</v>
      </c>
      <c r="AM233">
        <f t="shared" si="23"/>
        <v>2120.141342756184</v>
      </c>
      <c r="AN233">
        <f t="shared" si="23"/>
        <v>848.0565371024735</v>
      </c>
      <c r="AO233">
        <f t="shared" si="23"/>
        <v>1844.52296819788</v>
      </c>
      <c r="AP233" s="26">
        <v>0.005</v>
      </c>
      <c r="AS233" s="26">
        <v>0.061</v>
      </c>
      <c r="AU233">
        <v>-0.3373569548</v>
      </c>
      <c r="AV233"/>
      <c r="AW233" s="24">
        <v>0.005</v>
      </c>
    </row>
    <row r="234" spans="1:49" ht="12.75">
      <c r="A234" s="19">
        <v>37694</v>
      </c>
      <c r="B234" s="22">
        <v>73</v>
      </c>
      <c r="C234" s="21">
        <v>0.816435158</v>
      </c>
      <c r="D234" s="20">
        <v>0.816435158</v>
      </c>
      <c r="E234" s="24">
        <v>0</v>
      </c>
      <c r="F234">
        <v>39.4245944</v>
      </c>
      <c r="G234">
        <v>-77.34390352</v>
      </c>
      <c r="H234" s="26">
        <v>935.6</v>
      </c>
      <c r="I234" s="23">
        <f t="shared" si="24"/>
        <v>900.45</v>
      </c>
      <c r="J234">
        <f t="shared" si="25"/>
        <v>980.0624605380152</v>
      </c>
      <c r="K234" s="23">
        <f t="shared" si="26"/>
        <v>1223.5624605380153</v>
      </c>
      <c r="L234" s="23">
        <f t="shared" si="22"/>
        <v>1242.581460538015</v>
      </c>
      <c r="M234" s="23">
        <f t="shared" si="27"/>
        <v>1233.0719605380152</v>
      </c>
      <c r="N234" s="23">
        <v>1.2</v>
      </c>
      <c r="O234" s="23">
        <v>20</v>
      </c>
      <c r="P234" s="23">
        <v>53.6</v>
      </c>
      <c r="Q234" s="23">
        <f t="shared" si="28"/>
        <v>51.6</v>
      </c>
      <c r="S234"/>
      <c r="T234"/>
      <c r="Y234" s="30"/>
      <c r="Z234" s="30"/>
      <c r="AA234" s="30"/>
      <c r="AB234" s="30"/>
      <c r="AC234">
        <v>10514</v>
      </c>
      <c r="AD234">
        <v>6308</v>
      </c>
      <c r="AE234">
        <v>605</v>
      </c>
      <c r="AF234">
        <v>343</v>
      </c>
      <c r="AG234">
        <v>113</v>
      </c>
      <c r="AH234">
        <v>48</v>
      </c>
      <c r="AI234">
        <v>125</v>
      </c>
      <c r="AJ234">
        <f t="shared" si="23"/>
        <v>133738.51590106008</v>
      </c>
      <c r="AK234">
        <f t="shared" si="23"/>
        <v>12826.855123674912</v>
      </c>
      <c r="AL234">
        <f t="shared" si="23"/>
        <v>7272.08480565371</v>
      </c>
      <c r="AM234">
        <f t="shared" si="23"/>
        <v>2395.7597173144877</v>
      </c>
      <c r="AN234">
        <f t="shared" si="23"/>
        <v>1017.6678445229682</v>
      </c>
      <c r="AO234">
        <f t="shared" si="23"/>
        <v>2650.1766784452298</v>
      </c>
      <c r="AP234" s="26">
        <v>0.004</v>
      </c>
      <c r="AS234" s="26">
        <v>0.051</v>
      </c>
      <c r="AU234">
        <v>-0.4524238706</v>
      </c>
      <c r="AV234"/>
      <c r="AW234" s="24">
        <v>0.003</v>
      </c>
    </row>
    <row r="235" spans="1:49" ht="12.75">
      <c r="A235" s="19">
        <v>37694</v>
      </c>
      <c r="B235" s="22">
        <v>73</v>
      </c>
      <c r="C235" s="21">
        <v>0.81655091</v>
      </c>
      <c r="D235" s="20">
        <v>0.81655091</v>
      </c>
      <c r="E235" s="24">
        <v>0</v>
      </c>
      <c r="F235">
        <v>39.4265221</v>
      </c>
      <c r="G235">
        <v>-77.33633903</v>
      </c>
      <c r="H235" s="26">
        <v>931.7</v>
      </c>
      <c r="I235" s="23">
        <f t="shared" si="24"/>
        <v>896.5500000000001</v>
      </c>
      <c r="J235">
        <f t="shared" si="25"/>
        <v>1016.1063795112599</v>
      </c>
      <c r="K235" s="23">
        <f t="shared" si="26"/>
        <v>1259.60637951126</v>
      </c>
      <c r="L235" s="23">
        <f t="shared" si="22"/>
        <v>1278.6253795112598</v>
      </c>
      <c r="M235" s="23">
        <f t="shared" si="27"/>
        <v>1269.11587951126</v>
      </c>
      <c r="N235" s="23">
        <v>2.7</v>
      </c>
      <c r="O235" s="23">
        <v>20.3</v>
      </c>
      <c r="P235" s="23">
        <v>56.1</v>
      </c>
      <c r="Q235" s="23">
        <f t="shared" si="28"/>
        <v>54.85</v>
      </c>
      <c r="S235">
        <v>1.31E-05</v>
      </c>
      <c r="T235">
        <v>9.22E-06</v>
      </c>
      <c r="U235">
        <v>6.47E-06</v>
      </c>
      <c r="V235">
        <v>1E-06</v>
      </c>
      <c r="W235">
        <v>2.92E-07</v>
      </c>
      <c r="X235">
        <v>-1.42E-06</v>
      </c>
      <c r="Y235" s="30">
        <v>881.9</v>
      </c>
      <c r="Z235" s="30">
        <v>294</v>
      </c>
      <c r="AA235" s="30">
        <v>286.6</v>
      </c>
      <c r="AB235" s="30">
        <v>12.2</v>
      </c>
      <c r="AD235">
        <v>6468</v>
      </c>
      <c r="AE235">
        <v>589</v>
      </c>
      <c r="AF235">
        <v>310</v>
      </c>
      <c r="AG235">
        <v>105</v>
      </c>
      <c r="AH235">
        <v>38</v>
      </c>
      <c r="AI235">
        <v>109</v>
      </c>
      <c r="AJ235">
        <f t="shared" si="23"/>
        <v>137130.74204946996</v>
      </c>
      <c r="AK235">
        <f t="shared" si="23"/>
        <v>12487.632508833922</v>
      </c>
      <c r="AL235">
        <f t="shared" si="23"/>
        <v>6572.438162544169</v>
      </c>
      <c r="AM235">
        <f t="shared" si="23"/>
        <v>2226.1484098939927</v>
      </c>
      <c r="AN235">
        <f t="shared" si="23"/>
        <v>805.6537102473497</v>
      </c>
      <c r="AO235">
        <f t="shared" si="23"/>
        <v>2310.95406360424</v>
      </c>
      <c r="AP235" s="26">
        <v>0.005</v>
      </c>
      <c r="AS235" s="26">
        <v>0.053</v>
      </c>
      <c r="AU235">
        <v>-0.4897359014</v>
      </c>
      <c r="AV235"/>
      <c r="AW235" s="24">
        <v>0</v>
      </c>
    </row>
    <row r="236" spans="1:49" ht="12.75">
      <c r="A236" s="19">
        <v>37694</v>
      </c>
      <c r="B236" s="22">
        <v>73</v>
      </c>
      <c r="C236" s="21">
        <v>0.816666663</v>
      </c>
      <c r="D236" s="20">
        <v>0.816666663</v>
      </c>
      <c r="E236" s="24">
        <v>0</v>
      </c>
      <c r="F236">
        <v>39.42793046</v>
      </c>
      <c r="G236">
        <v>-77.32867887</v>
      </c>
      <c r="H236" s="26">
        <v>928.9</v>
      </c>
      <c r="I236" s="23">
        <f t="shared" si="24"/>
        <v>893.75</v>
      </c>
      <c r="J236">
        <f t="shared" si="25"/>
        <v>1042.0808897043485</v>
      </c>
      <c r="K236" s="23">
        <f t="shared" si="26"/>
        <v>1285.5808897043485</v>
      </c>
      <c r="L236" s="23">
        <f t="shared" si="22"/>
        <v>1304.5998897043485</v>
      </c>
      <c r="M236" s="23">
        <f t="shared" si="27"/>
        <v>1295.0903897043486</v>
      </c>
      <c r="N236" s="23">
        <v>2.9</v>
      </c>
      <c r="O236" s="23">
        <v>22.3</v>
      </c>
      <c r="P236" s="23">
        <v>57.9</v>
      </c>
      <c r="Q236" s="23">
        <f t="shared" si="28"/>
        <v>57</v>
      </c>
      <c r="S236"/>
      <c r="T236"/>
      <c r="Y236" s="30"/>
      <c r="Z236" s="30"/>
      <c r="AA236" s="30"/>
      <c r="AB236" s="30"/>
      <c r="AD236">
        <v>6128</v>
      </c>
      <c r="AE236">
        <v>586</v>
      </c>
      <c r="AF236">
        <v>308</v>
      </c>
      <c r="AG236">
        <v>107</v>
      </c>
      <c r="AH236">
        <v>36</v>
      </c>
      <c r="AI236">
        <v>102</v>
      </c>
      <c r="AJ236">
        <f t="shared" si="23"/>
        <v>129922.26148409894</v>
      </c>
      <c r="AK236">
        <f t="shared" si="23"/>
        <v>12424.028268551236</v>
      </c>
      <c r="AL236">
        <f t="shared" si="23"/>
        <v>6530.0353356890455</v>
      </c>
      <c r="AM236">
        <f t="shared" si="23"/>
        <v>2268.5512367491165</v>
      </c>
      <c r="AN236">
        <f t="shared" si="23"/>
        <v>763.2508833922261</v>
      </c>
      <c r="AO236">
        <f t="shared" si="23"/>
        <v>2162.5441696113076</v>
      </c>
      <c r="AP236" s="26">
        <v>0.003</v>
      </c>
      <c r="AS236" s="26">
        <v>0.03</v>
      </c>
      <c r="AU236">
        <v>-0.5377547741</v>
      </c>
      <c r="AV236"/>
      <c r="AW236" s="24">
        <v>0.004</v>
      </c>
    </row>
    <row r="237" spans="1:49" ht="12.75">
      <c r="A237" s="19">
        <v>37694</v>
      </c>
      <c r="B237" s="22">
        <v>73</v>
      </c>
      <c r="C237" s="21">
        <v>0.816782415</v>
      </c>
      <c r="D237" s="20">
        <v>0.816782415</v>
      </c>
      <c r="E237" s="24">
        <v>0</v>
      </c>
      <c r="F237">
        <v>39.42883249</v>
      </c>
      <c r="G237">
        <v>-77.32092135</v>
      </c>
      <c r="H237" s="26">
        <v>924.4</v>
      </c>
      <c r="I237" s="23">
        <f t="shared" si="24"/>
        <v>889.25</v>
      </c>
      <c r="J237">
        <f t="shared" si="25"/>
        <v>1083.9966053694488</v>
      </c>
      <c r="K237" s="23">
        <f t="shared" si="26"/>
        <v>1327.4966053694488</v>
      </c>
      <c r="L237" s="23">
        <f t="shared" si="22"/>
        <v>1346.5156053694488</v>
      </c>
      <c r="M237" s="23">
        <f t="shared" si="27"/>
        <v>1337.006105369449</v>
      </c>
      <c r="N237" s="23">
        <v>2.5</v>
      </c>
      <c r="O237" s="23">
        <v>23.8</v>
      </c>
      <c r="P237" s="23">
        <v>56.6</v>
      </c>
      <c r="Q237" s="23">
        <f t="shared" si="28"/>
        <v>57.25</v>
      </c>
      <c r="S237"/>
      <c r="T237"/>
      <c r="Y237" s="30"/>
      <c r="Z237" s="30"/>
      <c r="AA237" s="30"/>
      <c r="AB237" s="30"/>
      <c r="AD237">
        <v>6197</v>
      </c>
      <c r="AE237">
        <v>630</v>
      </c>
      <c r="AF237">
        <v>323</v>
      </c>
      <c r="AG237">
        <v>102</v>
      </c>
      <c r="AH237">
        <v>34</v>
      </c>
      <c r="AI237">
        <v>85</v>
      </c>
      <c r="AJ237">
        <f t="shared" si="23"/>
        <v>131385.1590106007</v>
      </c>
      <c r="AK237">
        <f t="shared" si="23"/>
        <v>13356.890459363958</v>
      </c>
      <c r="AL237">
        <f t="shared" si="23"/>
        <v>6848.056537102473</v>
      </c>
      <c r="AM237">
        <f t="shared" si="23"/>
        <v>2162.5441696113076</v>
      </c>
      <c r="AN237">
        <f t="shared" si="23"/>
        <v>720.8480565371025</v>
      </c>
      <c r="AO237">
        <f t="shared" si="23"/>
        <v>1802.1201413427561</v>
      </c>
      <c r="AP237" s="26">
        <v>0.006</v>
      </c>
      <c r="AS237" s="26">
        <v>0.031</v>
      </c>
      <c r="AU237">
        <v>-0.5936843753</v>
      </c>
      <c r="AV237"/>
      <c r="AW237" s="24">
        <v>0.009</v>
      </c>
    </row>
    <row r="238" spans="1:49" ht="12.75">
      <c r="A238" s="19">
        <v>37694</v>
      </c>
      <c r="B238" s="22">
        <v>73</v>
      </c>
      <c r="C238" s="21">
        <v>0.816898167</v>
      </c>
      <c r="D238" s="20">
        <v>0.816898167</v>
      </c>
      <c r="E238" s="24">
        <v>0</v>
      </c>
      <c r="F238">
        <v>39.42957267</v>
      </c>
      <c r="G238">
        <v>-77.31304343</v>
      </c>
      <c r="H238" s="26">
        <v>919</v>
      </c>
      <c r="I238" s="23">
        <f t="shared" si="24"/>
        <v>883.85</v>
      </c>
      <c r="J238">
        <f t="shared" si="25"/>
        <v>1134.5763538848398</v>
      </c>
      <c r="K238" s="23">
        <f t="shared" si="26"/>
        <v>1378.0763538848398</v>
      </c>
      <c r="L238" s="23">
        <f t="shared" si="22"/>
        <v>1397.0953538848398</v>
      </c>
      <c r="M238" s="23">
        <f t="shared" si="27"/>
        <v>1387.5858538848397</v>
      </c>
      <c r="N238" s="23">
        <v>2.7</v>
      </c>
      <c r="O238" s="23">
        <v>30.6</v>
      </c>
      <c r="P238" s="23">
        <v>56.1</v>
      </c>
      <c r="Q238" s="23">
        <f t="shared" si="28"/>
        <v>56.35</v>
      </c>
      <c r="S238">
        <v>1.32E-05</v>
      </c>
      <c r="T238">
        <v>9.13E-06</v>
      </c>
      <c r="U238">
        <v>6.18E-06</v>
      </c>
      <c r="V238">
        <v>1.15E-06</v>
      </c>
      <c r="W238">
        <v>3.66E-07</v>
      </c>
      <c r="X238">
        <v>-1.49E-06</v>
      </c>
      <c r="Y238" s="30">
        <v>869.5</v>
      </c>
      <c r="Z238" s="30">
        <v>293.9</v>
      </c>
      <c r="AA238" s="30">
        <v>286.5</v>
      </c>
      <c r="AB238" s="30">
        <v>12.2</v>
      </c>
      <c r="AD238">
        <v>5796</v>
      </c>
      <c r="AE238">
        <v>591</v>
      </c>
      <c r="AF238">
        <v>327</v>
      </c>
      <c r="AG238">
        <v>112</v>
      </c>
      <c r="AH238">
        <v>30</v>
      </c>
      <c r="AI238">
        <v>65</v>
      </c>
      <c r="AJ238">
        <f t="shared" si="23"/>
        <v>122883.39222614841</v>
      </c>
      <c r="AK238">
        <f t="shared" si="23"/>
        <v>12530.035335689046</v>
      </c>
      <c r="AL238">
        <f t="shared" si="23"/>
        <v>6932.862190812721</v>
      </c>
      <c r="AM238">
        <f t="shared" si="23"/>
        <v>2374.558303886926</v>
      </c>
      <c r="AN238">
        <f t="shared" si="23"/>
        <v>636.0424028268551</v>
      </c>
      <c r="AO238">
        <f t="shared" si="23"/>
        <v>1378.0918727915193</v>
      </c>
      <c r="AP238" s="26">
        <v>0.004</v>
      </c>
      <c r="AS238" s="26">
        <v>0.051</v>
      </c>
      <c r="AU238">
        <v>-0.6412376165</v>
      </c>
      <c r="AV238"/>
      <c r="AW238" s="24">
        <v>0.006</v>
      </c>
    </row>
    <row r="239" spans="1:49" ht="12.75">
      <c r="A239" s="19">
        <v>37694</v>
      </c>
      <c r="B239" s="22">
        <v>73</v>
      </c>
      <c r="C239" s="21">
        <v>0.81701386</v>
      </c>
      <c r="D239" s="20">
        <v>0.81701386</v>
      </c>
      <c r="E239" s="24">
        <v>0</v>
      </c>
      <c r="F239">
        <v>39.43030044</v>
      </c>
      <c r="G239">
        <v>-77.30533919</v>
      </c>
      <c r="H239" s="26">
        <v>915.3</v>
      </c>
      <c r="I239" s="23">
        <f t="shared" si="24"/>
        <v>880.15</v>
      </c>
      <c r="J239">
        <f t="shared" si="25"/>
        <v>1169.4115751257489</v>
      </c>
      <c r="K239" s="23">
        <f t="shared" si="26"/>
        <v>1412.9115751257489</v>
      </c>
      <c r="L239" s="23">
        <f t="shared" si="22"/>
        <v>1431.9305751257489</v>
      </c>
      <c r="M239" s="23">
        <f t="shared" si="27"/>
        <v>1422.4210751257488</v>
      </c>
      <c r="N239" s="23">
        <v>2.6</v>
      </c>
      <c r="O239" s="23">
        <v>36.1</v>
      </c>
      <c r="P239" s="23">
        <v>52.6</v>
      </c>
      <c r="Q239" s="23">
        <f t="shared" si="28"/>
        <v>54.35</v>
      </c>
      <c r="S239"/>
      <c r="T239"/>
      <c r="Y239" s="30"/>
      <c r="Z239" s="30"/>
      <c r="AA239" s="30"/>
      <c r="AB239" s="30"/>
      <c r="AD239">
        <v>6013</v>
      </c>
      <c r="AE239">
        <v>547</v>
      </c>
      <c r="AF239">
        <v>309</v>
      </c>
      <c r="AG239">
        <v>88</v>
      </c>
      <c r="AH239">
        <v>39</v>
      </c>
      <c r="AI239">
        <v>72</v>
      </c>
      <c r="AJ239">
        <f t="shared" si="23"/>
        <v>127484.09893992933</v>
      </c>
      <c r="AK239">
        <f t="shared" si="23"/>
        <v>11597.173144876324</v>
      </c>
      <c r="AL239">
        <f t="shared" si="23"/>
        <v>6551.236749116608</v>
      </c>
      <c r="AM239">
        <f t="shared" si="23"/>
        <v>1865.7243816254415</v>
      </c>
      <c r="AN239">
        <f t="shared" si="23"/>
        <v>826.8551236749116</v>
      </c>
      <c r="AO239">
        <f t="shared" si="23"/>
        <v>1526.5017667844522</v>
      </c>
      <c r="AP239" s="26">
        <v>0.004</v>
      </c>
      <c r="AS239" s="26">
        <v>0.031</v>
      </c>
      <c r="AU239">
        <v>-0.7064862847</v>
      </c>
      <c r="AV239"/>
      <c r="AW239" s="24">
        <v>0.004</v>
      </c>
    </row>
    <row r="240" spans="1:49" ht="12.75">
      <c r="A240" s="19">
        <v>37694</v>
      </c>
      <c r="B240" s="22">
        <v>73</v>
      </c>
      <c r="C240" s="21">
        <v>0.817129612</v>
      </c>
      <c r="D240" s="20">
        <v>0.817129612</v>
      </c>
      <c r="E240" s="24">
        <v>0</v>
      </c>
      <c r="F240">
        <v>39.43140503</v>
      </c>
      <c r="G240">
        <v>-77.29797348</v>
      </c>
      <c r="H240" s="26">
        <v>911.9</v>
      </c>
      <c r="I240" s="23">
        <f t="shared" si="24"/>
        <v>876.75</v>
      </c>
      <c r="J240">
        <f t="shared" si="25"/>
        <v>1201.5516740620385</v>
      </c>
      <c r="K240" s="23">
        <f t="shared" si="26"/>
        <v>1445.0516740620385</v>
      </c>
      <c r="L240" s="23">
        <f t="shared" si="22"/>
        <v>1464.0706740620385</v>
      </c>
      <c r="M240" s="23">
        <f t="shared" si="27"/>
        <v>1454.5611740620384</v>
      </c>
      <c r="N240" s="23">
        <v>2.3</v>
      </c>
      <c r="O240" s="23">
        <v>38.8</v>
      </c>
      <c r="P240" s="23">
        <v>49</v>
      </c>
      <c r="Q240" s="23">
        <f t="shared" si="28"/>
        <v>50.8</v>
      </c>
      <c r="S240"/>
      <c r="T240"/>
      <c r="Y240" s="30"/>
      <c r="Z240" s="30"/>
      <c r="AA240" s="30"/>
      <c r="AB240" s="30"/>
      <c r="AC240">
        <v>624</v>
      </c>
      <c r="AD240">
        <v>5276</v>
      </c>
      <c r="AE240">
        <v>478</v>
      </c>
      <c r="AF240">
        <v>258</v>
      </c>
      <c r="AG240">
        <v>81</v>
      </c>
      <c r="AH240">
        <v>36</v>
      </c>
      <c r="AI240">
        <v>92</v>
      </c>
      <c r="AJ240">
        <f t="shared" si="23"/>
        <v>111858.65724381625</v>
      </c>
      <c r="AK240">
        <f t="shared" si="23"/>
        <v>10134.275618374559</v>
      </c>
      <c r="AL240">
        <f t="shared" si="23"/>
        <v>5469.964664310954</v>
      </c>
      <c r="AM240">
        <f t="shared" si="23"/>
        <v>1717.3144876325089</v>
      </c>
      <c r="AN240">
        <f t="shared" si="23"/>
        <v>763.2508833922261</v>
      </c>
      <c r="AO240">
        <f t="shared" si="23"/>
        <v>1950.530035335689</v>
      </c>
      <c r="AP240" s="26">
        <v>0.004</v>
      </c>
      <c r="AS240" s="26">
        <v>0.031</v>
      </c>
      <c r="AU240">
        <v>-0.6930443645</v>
      </c>
      <c r="AV240"/>
      <c r="AW240" s="24">
        <v>0.001</v>
      </c>
    </row>
    <row r="241" spans="1:49" ht="12.75">
      <c r="A241" s="19">
        <v>37694</v>
      </c>
      <c r="B241" s="22">
        <v>73</v>
      </c>
      <c r="C241" s="21">
        <v>0.817245364</v>
      </c>
      <c r="D241" s="20">
        <v>0.817245364</v>
      </c>
      <c r="E241" s="24">
        <v>0</v>
      </c>
      <c r="F241">
        <v>39.43256338</v>
      </c>
      <c r="G241">
        <v>-77.29068593</v>
      </c>
      <c r="H241" s="26">
        <v>907</v>
      </c>
      <c r="I241" s="23">
        <f t="shared" si="24"/>
        <v>871.85</v>
      </c>
      <c r="J241">
        <f t="shared" si="25"/>
        <v>1248.091155050838</v>
      </c>
      <c r="K241" s="23">
        <f t="shared" si="26"/>
        <v>1491.591155050838</v>
      </c>
      <c r="L241" s="23">
        <f t="shared" si="22"/>
        <v>1510.610155050838</v>
      </c>
      <c r="M241" s="23">
        <f t="shared" si="27"/>
        <v>1501.1006550508382</v>
      </c>
      <c r="N241" s="23">
        <v>2.6</v>
      </c>
      <c r="O241" s="23">
        <v>40.4</v>
      </c>
      <c r="P241" s="23">
        <v>46.2</v>
      </c>
      <c r="Q241" s="23">
        <f t="shared" si="28"/>
        <v>47.6</v>
      </c>
      <c r="S241">
        <v>1.29E-05</v>
      </c>
      <c r="T241">
        <v>9.36E-06</v>
      </c>
      <c r="U241">
        <v>6.76E-06</v>
      </c>
      <c r="V241">
        <v>1.31E-06</v>
      </c>
      <c r="W241">
        <v>3.58E-07</v>
      </c>
      <c r="X241">
        <v>-1.39E-06</v>
      </c>
      <c r="Y241" s="30">
        <v>856.5</v>
      </c>
      <c r="Z241" s="30">
        <v>293.7</v>
      </c>
      <c r="AA241" s="30">
        <v>286.5</v>
      </c>
      <c r="AB241" s="30">
        <v>12.3</v>
      </c>
      <c r="AD241">
        <v>4907</v>
      </c>
      <c r="AE241">
        <v>506</v>
      </c>
      <c r="AF241">
        <v>267</v>
      </c>
      <c r="AG241">
        <v>102</v>
      </c>
      <c r="AH241">
        <v>27</v>
      </c>
      <c r="AI241">
        <v>76</v>
      </c>
      <c r="AJ241">
        <f t="shared" si="23"/>
        <v>104035.33568904594</v>
      </c>
      <c r="AK241">
        <f t="shared" si="23"/>
        <v>10727.91519434629</v>
      </c>
      <c r="AL241">
        <f t="shared" si="23"/>
        <v>5660.77738515901</v>
      </c>
      <c r="AM241">
        <f t="shared" si="23"/>
        <v>2162.5441696113076</v>
      </c>
      <c r="AN241">
        <f t="shared" si="23"/>
        <v>572.4381625441696</v>
      </c>
      <c r="AO241">
        <f t="shared" si="23"/>
        <v>1611.3074204946995</v>
      </c>
      <c r="AP241" s="26">
        <v>0.004</v>
      </c>
      <c r="AS241" s="26">
        <v>0.023</v>
      </c>
      <c r="AU241">
        <v>-0.7489740252</v>
      </c>
      <c r="AV241"/>
      <c r="AW241" s="24">
        <v>0.001</v>
      </c>
    </row>
    <row r="242" spans="1:49" ht="12.75">
      <c r="A242" s="19">
        <v>37694</v>
      </c>
      <c r="B242" s="22">
        <v>73</v>
      </c>
      <c r="C242" s="21">
        <v>0.817361116</v>
      </c>
      <c r="D242" s="20">
        <v>0.817361116</v>
      </c>
      <c r="E242" s="24">
        <v>0</v>
      </c>
      <c r="F242">
        <v>39.43370046</v>
      </c>
      <c r="G242">
        <v>-77.2834945</v>
      </c>
      <c r="H242" s="26">
        <v>902.4</v>
      </c>
      <c r="I242" s="23">
        <f t="shared" si="24"/>
        <v>867.25</v>
      </c>
      <c r="J242">
        <f t="shared" si="25"/>
        <v>1292.0199290065132</v>
      </c>
      <c r="K242" s="23">
        <f t="shared" si="26"/>
        <v>1535.5199290065132</v>
      </c>
      <c r="L242" s="23">
        <f t="shared" si="22"/>
        <v>1554.5389290065132</v>
      </c>
      <c r="M242" s="23">
        <f t="shared" si="27"/>
        <v>1545.029429006513</v>
      </c>
      <c r="N242" s="23">
        <v>2.2</v>
      </c>
      <c r="O242" s="23">
        <v>40.6</v>
      </c>
      <c r="P242" s="23">
        <v>45.1</v>
      </c>
      <c r="Q242" s="23">
        <f t="shared" si="28"/>
        <v>45.650000000000006</v>
      </c>
      <c r="S242"/>
      <c r="T242"/>
      <c r="Y242" s="30"/>
      <c r="Z242" s="30"/>
      <c r="AA242" s="30"/>
      <c r="AB242" s="30"/>
      <c r="AD242">
        <v>5321</v>
      </c>
      <c r="AE242">
        <v>499</v>
      </c>
      <c r="AF242">
        <v>262</v>
      </c>
      <c r="AG242">
        <v>91</v>
      </c>
      <c r="AH242">
        <v>39</v>
      </c>
      <c r="AI242">
        <v>102</v>
      </c>
      <c r="AJ242">
        <f t="shared" si="23"/>
        <v>112812.72084805653</v>
      </c>
      <c r="AK242">
        <f t="shared" si="23"/>
        <v>10579.505300353356</v>
      </c>
      <c r="AL242">
        <f t="shared" si="23"/>
        <v>5554.770318021201</v>
      </c>
      <c r="AM242">
        <f t="shared" si="23"/>
        <v>1929.3286219081272</v>
      </c>
      <c r="AN242">
        <f t="shared" si="23"/>
        <v>826.8551236749116</v>
      </c>
      <c r="AO242">
        <f t="shared" si="23"/>
        <v>2162.5441696113076</v>
      </c>
      <c r="AP242" s="26">
        <v>0.005</v>
      </c>
      <c r="AS242" s="26">
        <v>0.021</v>
      </c>
      <c r="AU242">
        <v>-0.7508972883</v>
      </c>
      <c r="AV242"/>
      <c r="AW242" s="24">
        <v>0.006</v>
      </c>
    </row>
    <row r="243" spans="1:49" ht="12.75">
      <c r="A243" s="19">
        <v>37694</v>
      </c>
      <c r="B243" s="22">
        <v>73</v>
      </c>
      <c r="C243" s="21">
        <v>0.817476869</v>
      </c>
      <c r="D243" s="20">
        <v>0.817476869</v>
      </c>
      <c r="E243" s="24">
        <v>0</v>
      </c>
      <c r="F243">
        <v>39.43476315</v>
      </c>
      <c r="G243">
        <v>-77.27658161</v>
      </c>
      <c r="H243" s="26">
        <v>898.3</v>
      </c>
      <c r="I243" s="23">
        <f t="shared" si="24"/>
        <v>863.15</v>
      </c>
      <c r="J243">
        <f t="shared" si="25"/>
        <v>1331.3706737332145</v>
      </c>
      <c r="K243" s="23">
        <f t="shared" si="26"/>
        <v>1574.8706737332145</v>
      </c>
      <c r="L243" s="23">
        <f t="shared" si="22"/>
        <v>1593.8896737332145</v>
      </c>
      <c r="M243" s="23">
        <f t="shared" si="27"/>
        <v>1584.3801737332146</v>
      </c>
      <c r="N243" s="23">
        <v>2</v>
      </c>
      <c r="O243" s="23">
        <v>39.7</v>
      </c>
      <c r="P243" s="23">
        <v>43.2</v>
      </c>
      <c r="Q243" s="23">
        <f t="shared" si="28"/>
        <v>44.150000000000006</v>
      </c>
      <c r="S243"/>
      <c r="T243"/>
      <c r="Y243" s="30"/>
      <c r="Z243" s="30"/>
      <c r="AA243" s="30"/>
      <c r="AB243" s="30"/>
      <c r="AD243">
        <v>5287</v>
      </c>
      <c r="AE243">
        <v>527</v>
      </c>
      <c r="AF243">
        <v>274</v>
      </c>
      <c r="AG243">
        <v>84</v>
      </c>
      <c r="AH243">
        <v>40</v>
      </c>
      <c r="AI243">
        <v>102</v>
      </c>
      <c r="AJ243">
        <f t="shared" si="23"/>
        <v>112091.87279151943</v>
      </c>
      <c r="AK243">
        <f t="shared" si="23"/>
        <v>11173.144876325088</v>
      </c>
      <c r="AL243">
        <f t="shared" si="23"/>
        <v>5809.187279151944</v>
      </c>
      <c r="AM243">
        <f aca="true" t="shared" si="29" ref="AJ243:AO285">IF(AG243&gt;0,(AG243*(60/1))/2.83,"")</f>
        <v>1780.9187279151943</v>
      </c>
      <c r="AN243">
        <f t="shared" si="29"/>
        <v>848.0565371024735</v>
      </c>
      <c r="AO243">
        <f t="shared" si="29"/>
        <v>2162.5441696113076</v>
      </c>
      <c r="AP243" s="26">
        <v>0.005</v>
      </c>
      <c r="AS243" s="26">
        <v>0.031</v>
      </c>
      <c r="AU243">
        <v>-0.7393199801</v>
      </c>
      <c r="AV243"/>
      <c r="AW243" s="24">
        <v>0.009</v>
      </c>
    </row>
    <row r="244" spans="1:49" ht="12.75">
      <c r="A244" s="19">
        <v>37694</v>
      </c>
      <c r="B244" s="22">
        <v>73</v>
      </c>
      <c r="C244" s="21">
        <v>0.817592621</v>
      </c>
      <c r="D244" s="20">
        <v>0.817592621</v>
      </c>
      <c r="E244" s="24">
        <v>0</v>
      </c>
      <c r="F244">
        <v>39.43574664</v>
      </c>
      <c r="G244">
        <v>-77.26984731</v>
      </c>
      <c r="H244" s="26">
        <v>894.3</v>
      </c>
      <c r="I244" s="23">
        <f t="shared" si="24"/>
        <v>859.15</v>
      </c>
      <c r="J244">
        <f t="shared" si="25"/>
        <v>1369.9421946169564</v>
      </c>
      <c r="K244" s="23">
        <f t="shared" si="26"/>
        <v>1613.4421946169564</v>
      </c>
      <c r="L244" s="23">
        <f t="shared" si="22"/>
        <v>1632.4611946169564</v>
      </c>
      <c r="M244" s="23">
        <f t="shared" si="27"/>
        <v>1622.9516946169565</v>
      </c>
      <c r="N244" s="23">
        <v>1.7</v>
      </c>
      <c r="O244" s="23">
        <v>38.8</v>
      </c>
      <c r="P244" s="23">
        <v>45.2</v>
      </c>
      <c r="Q244" s="23">
        <f t="shared" si="28"/>
        <v>44.2</v>
      </c>
      <c r="S244">
        <v>1.31E-05</v>
      </c>
      <c r="T244">
        <v>8.63E-06</v>
      </c>
      <c r="U244">
        <v>6.08E-06</v>
      </c>
      <c r="V244">
        <v>1.46E-06</v>
      </c>
      <c r="W244">
        <v>4.95E-07</v>
      </c>
      <c r="X244">
        <v>-1.33E-06</v>
      </c>
      <c r="Y244" s="30">
        <v>842.7</v>
      </c>
      <c r="Z244" s="30">
        <v>293.6</v>
      </c>
      <c r="AA244" s="30">
        <v>286.5</v>
      </c>
      <c r="AB244" s="30">
        <v>12.7</v>
      </c>
      <c r="AD244">
        <v>5589</v>
      </c>
      <c r="AE244">
        <v>575</v>
      </c>
      <c r="AF244">
        <v>294</v>
      </c>
      <c r="AG244">
        <v>101</v>
      </c>
      <c r="AH244">
        <v>44</v>
      </c>
      <c r="AI244">
        <v>108</v>
      </c>
      <c r="AJ244">
        <f t="shared" si="29"/>
        <v>118494.6996466431</v>
      </c>
      <c r="AK244">
        <f t="shared" si="29"/>
        <v>12190.812720848056</v>
      </c>
      <c r="AL244">
        <f t="shared" si="29"/>
        <v>6233.21554770318</v>
      </c>
      <c r="AM244">
        <f t="shared" si="29"/>
        <v>2141.3427561837457</v>
      </c>
      <c r="AN244">
        <f t="shared" si="29"/>
        <v>932.8621908127208</v>
      </c>
      <c r="AO244">
        <f t="shared" si="29"/>
        <v>2289.7526501766783</v>
      </c>
      <c r="AP244" s="26">
        <v>0.006</v>
      </c>
      <c r="AS244" s="26">
        <v>0.019</v>
      </c>
      <c r="AU244">
        <v>-0.7309998274</v>
      </c>
      <c r="AV244"/>
      <c r="AW244" s="24">
        <v>0.006</v>
      </c>
    </row>
    <row r="245" spans="1:49" ht="12.75">
      <c r="A245" s="19">
        <v>37694</v>
      </c>
      <c r="B245" s="22">
        <v>73</v>
      </c>
      <c r="C245" s="21">
        <v>0.817708313</v>
      </c>
      <c r="D245" s="20">
        <v>0.817708313</v>
      </c>
      <c r="E245" s="24">
        <v>0</v>
      </c>
      <c r="F245">
        <v>39.43676328</v>
      </c>
      <c r="G245">
        <v>-77.26326201</v>
      </c>
      <c r="H245" s="26">
        <v>889.8</v>
      </c>
      <c r="I245" s="23">
        <f t="shared" si="24"/>
        <v>854.65</v>
      </c>
      <c r="J245">
        <f t="shared" si="25"/>
        <v>1413.5503951679364</v>
      </c>
      <c r="K245" s="23">
        <f t="shared" si="26"/>
        <v>1657.0503951679364</v>
      </c>
      <c r="L245" s="23">
        <f t="shared" si="22"/>
        <v>1676.0693951679364</v>
      </c>
      <c r="M245" s="23">
        <f t="shared" si="27"/>
        <v>1666.5598951679362</v>
      </c>
      <c r="N245" s="23">
        <v>1.4</v>
      </c>
      <c r="O245" s="23">
        <v>39.3</v>
      </c>
      <c r="P245" s="23">
        <v>43.5</v>
      </c>
      <c r="Q245" s="23">
        <f t="shared" si="28"/>
        <v>44.35</v>
      </c>
      <c r="S245"/>
      <c r="T245"/>
      <c r="Y245" s="30"/>
      <c r="Z245" s="30"/>
      <c r="AA245" s="30"/>
      <c r="AB245" s="30"/>
      <c r="AD245">
        <v>5678</v>
      </c>
      <c r="AE245">
        <v>541</v>
      </c>
      <c r="AF245">
        <v>295</v>
      </c>
      <c r="AG245">
        <v>107</v>
      </c>
      <c r="AH245">
        <v>48</v>
      </c>
      <c r="AI245">
        <v>73</v>
      </c>
      <c r="AJ245">
        <f t="shared" si="29"/>
        <v>120381.62544169612</v>
      </c>
      <c r="AK245">
        <f t="shared" si="29"/>
        <v>11469.964664310954</v>
      </c>
      <c r="AL245">
        <f t="shared" si="29"/>
        <v>6254.416961130742</v>
      </c>
      <c r="AM245">
        <f t="shared" si="29"/>
        <v>2268.5512367491165</v>
      </c>
      <c r="AN245">
        <f t="shared" si="29"/>
        <v>1017.6678445229682</v>
      </c>
      <c r="AO245">
        <f t="shared" si="29"/>
        <v>1547.703180212014</v>
      </c>
      <c r="AP245" s="26">
        <v>0.004</v>
      </c>
      <c r="AS245" s="26">
        <v>0.031</v>
      </c>
      <c r="AU245">
        <v>-0.6826323271</v>
      </c>
      <c r="AV245"/>
      <c r="AW245" s="24">
        <v>0.002</v>
      </c>
    </row>
    <row r="246" spans="1:49" ht="12.75">
      <c r="A246" s="19">
        <v>37694</v>
      </c>
      <c r="B246" s="22">
        <v>73</v>
      </c>
      <c r="C246" s="21">
        <v>0.817824066</v>
      </c>
      <c r="D246" s="20">
        <v>0.817824066</v>
      </c>
      <c r="E246" s="24">
        <v>0</v>
      </c>
      <c r="F246">
        <v>39.4378416</v>
      </c>
      <c r="G246">
        <v>-77.25674241</v>
      </c>
      <c r="H246" s="26">
        <v>885.9</v>
      </c>
      <c r="I246" s="23">
        <f t="shared" si="24"/>
        <v>850.75</v>
      </c>
      <c r="J246">
        <f t="shared" si="25"/>
        <v>1451.5303022938813</v>
      </c>
      <c r="K246" s="23">
        <f t="shared" si="26"/>
        <v>1695.0303022938813</v>
      </c>
      <c r="L246" s="23">
        <f t="shared" si="22"/>
        <v>1714.0493022938813</v>
      </c>
      <c r="M246" s="23">
        <f t="shared" si="27"/>
        <v>1704.5398022938812</v>
      </c>
      <c r="N246" s="23">
        <v>1</v>
      </c>
      <c r="O246" s="23">
        <v>40.5</v>
      </c>
      <c r="P246" s="23">
        <v>45.7</v>
      </c>
      <c r="Q246" s="23">
        <f t="shared" si="28"/>
        <v>44.6</v>
      </c>
      <c r="S246"/>
      <c r="T246"/>
      <c r="Y246" s="30"/>
      <c r="Z246" s="30"/>
      <c r="AA246" s="30"/>
      <c r="AB246" s="30"/>
      <c r="AC246">
        <v>1339</v>
      </c>
      <c r="AD246">
        <v>5701</v>
      </c>
      <c r="AE246">
        <v>533</v>
      </c>
      <c r="AF246">
        <v>295</v>
      </c>
      <c r="AG246">
        <v>110</v>
      </c>
      <c r="AH246">
        <v>29</v>
      </c>
      <c r="AI246">
        <v>118</v>
      </c>
      <c r="AJ246">
        <f t="shared" si="29"/>
        <v>120869.25795053004</v>
      </c>
      <c r="AK246">
        <f t="shared" si="29"/>
        <v>11300.353356890459</v>
      </c>
      <c r="AL246">
        <f t="shared" si="29"/>
        <v>6254.416961130742</v>
      </c>
      <c r="AM246">
        <f t="shared" si="29"/>
        <v>2332.155477031802</v>
      </c>
      <c r="AN246">
        <f t="shared" si="29"/>
        <v>614.8409893992932</v>
      </c>
      <c r="AO246">
        <f t="shared" si="29"/>
        <v>2501.7667844522966</v>
      </c>
      <c r="AP246" s="26">
        <v>0.003</v>
      </c>
      <c r="AS246" s="26">
        <v>0.032</v>
      </c>
      <c r="AU246">
        <v>-0.6649998426</v>
      </c>
      <c r="AV246"/>
      <c r="AW246" s="24">
        <v>0.002</v>
      </c>
    </row>
    <row r="247" spans="1:49" ht="12.75">
      <c r="A247" s="19">
        <v>37694</v>
      </c>
      <c r="B247" s="22">
        <v>73</v>
      </c>
      <c r="C247" s="21">
        <v>0.817939818</v>
      </c>
      <c r="D247" s="20">
        <v>0.817939818</v>
      </c>
      <c r="E247" s="24">
        <v>0</v>
      </c>
      <c r="F247">
        <v>39.43894478</v>
      </c>
      <c r="G247">
        <v>-77.25042068</v>
      </c>
      <c r="H247" s="26">
        <v>884.4</v>
      </c>
      <c r="I247" s="23">
        <f t="shared" si="24"/>
        <v>849.25</v>
      </c>
      <c r="J247">
        <f t="shared" si="25"/>
        <v>1466.1843379297734</v>
      </c>
      <c r="K247" s="23">
        <f t="shared" si="26"/>
        <v>1709.6843379297734</v>
      </c>
      <c r="L247" s="23">
        <f t="shared" si="22"/>
        <v>1728.7033379297734</v>
      </c>
      <c r="M247" s="23">
        <f t="shared" si="27"/>
        <v>1719.1938379297735</v>
      </c>
      <c r="N247" s="23">
        <v>0.9</v>
      </c>
      <c r="O247" s="23">
        <v>40.6</v>
      </c>
      <c r="P247" s="23">
        <v>43.8</v>
      </c>
      <c r="Q247" s="23">
        <f t="shared" si="28"/>
        <v>44.75</v>
      </c>
      <c r="S247">
        <v>1.18E-05</v>
      </c>
      <c r="T247">
        <v>8.46E-06</v>
      </c>
      <c r="U247">
        <v>5.53E-06</v>
      </c>
      <c r="V247">
        <v>1.6E-06</v>
      </c>
      <c r="W247">
        <v>5.67E-07</v>
      </c>
      <c r="X247">
        <v>-1.34E-06</v>
      </c>
      <c r="Y247" s="30">
        <v>830.4</v>
      </c>
      <c r="Z247" s="30">
        <v>293.6</v>
      </c>
      <c r="AA247" s="30">
        <v>286.5</v>
      </c>
      <c r="AB247" s="30">
        <v>12.5</v>
      </c>
      <c r="AD247">
        <v>5348</v>
      </c>
      <c r="AE247">
        <v>557</v>
      </c>
      <c r="AF247">
        <v>291</v>
      </c>
      <c r="AG247">
        <v>88</v>
      </c>
      <c r="AH247">
        <v>38</v>
      </c>
      <c r="AI247">
        <v>82</v>
      </c>
      <c r="AJ247">
        <f t="shared" si="29"/>
        <v>113385.1590106007</v>
      </c>
      <c r="AK247">
        <f t="shared" si="29"/>
        <v>11809.187279151944</v>
      </c>
      <c r="AL247">
        <f t="shared" si="29"/>
        <v>6169.611307420495</v>
      </c>
      <c r="AM247">
        <f t="shared" si="29"/>
        <v>1865.7243816254415</v>
      </c>
      <c r="AN247">
        <f t="shared" si="29"/>
        <v>805.6537102473497</v>
      </c>
      <c r="AO247">
        <f t="shared" si="29"/>
        <v>1738.5159010600705</v>
      </c>
      <c r="AP247" s="26">
        <v>0.006</v>
      </c>
      <c r="AS247" s="26">
        <v>0.033</v>
      </c>
      <c r="AU247">
        <v>-0.6324700117</v>
      </c>
      <c r="AV247"/>
      <c r="AW247" s="24">
        <v>0.003</v>
      </c>
    </row>
    <row r="248" spans="1:49" ht="12.75">
      <c r="A248" s="19">
        <v>37694</v>
      </c>
      <c r="B248" s="22">
        <v>73</v>
      </c>
      <c r="C248" s="21">
        <v>0.81805557</v>
      </c>
      <c r="D248" s="20">
        <v>0.81805557</v>
      </c>
      <c r="E248" s="24">
        <v>0</v>
      </c>
      <c r="F248">
        <v>39.44004237</v>
      </c>
      <c r="G248">
        <v>-77.24413023</v>
      </c>
      <c r="H248" s="26">
        <v>879.7</v>
      </c>
      <c r="I248" s="23">
        <f t="shared" si="24"/>
        <v>844.5500000000001</v>
      </c>
      <c r="J248">
        <f t="shared" si="25"/>
        <v>1512.2684938132918</v>
      </c>
      <c r="K248" s="23">
        <f t="shared" si="26"/>
        <v>1755.7684938132918</v>
      </c>
      <c r="L248" s="23">
        <f t="shared" si="22"/>
        <v>1774.7874938132918</v>
      </c>
      <c r="M248" s="23">
        <f t="shared" si="27"/>
        <v>1765.2779938132917</v>
      </c>
      <c r="N248" s="23">
        <v>0.6</v>
      </c>
      <c r="O248" s="23">
        <v>42.8</v>
      </c>
      <c r="P248" s="23">
        <v>47.6</v>
      </c>
      <c r="Q248" s="23">
        <f t="shared" si="28"/>
        <v>45.7</v>
      </c>
      <c r="S248"/>
      <c r="T248"/>
      <c r="Y248" s="30"/>
      <c r="Z248" s="30"/>
      <c r="AA248" s="30"/>
      <c r="AB248" s="30"/>
      <c r="AD248">
        <v>5316</v>
      </c>
      <c r="AE248">
        <v>569</v>
      </c>
      <c r="AF248">
        <v>301</v>
      </c>
      <c r="AG248">
        <v>94</v>
      </c>
      <c r="AH248">
        <v>28</v>
      </c>
      <c r="AI248">
        <v>89</v>
      </c>
      <c r="AJ248">
        <f t="shared" si="29"/>
        <v>112706.71378091873</v>
      </c>
      <c r="AK248">
        <f t="shared" si="29"/>
        <v>12063.604240282686</v>
      </c>
      <c r="AL248">
        <f t="shared" si="29"/>
        <v>6381.625441696113</v>
      </c>
      <c r="AM248">
        <f t="shared" si="29"/>
        <v>1992.9328621908128</v>
      </c>
      <c r="AN248">
        <f t="shared" si="29"/>
        <v>593.6395759717315</v>
      </c>
      <c r="AO248">
        <f t="shared" si="29"/>
        <v>1886.9257950530034</v>
      </c>
      <c r="AP248" s="26">
        <v>0.006</v>
      </c>
      <c r="AS248" s="26">
        <v>0.041</v>
      </c>
      <c r="AU248">
        <v>-0.5831759572</v>
      </c>
      <c r="AV248"/>
      <c r="AW248" s="24">
        <v>0.006</v>
      </c>
    </row>
    <row r="249" spans="1:49" ht="12.75">
      <c r="A249" s="19">
        <v>37694</v>
      </c>
      <c r="B249" s="22">
        <v>73</v>
      </c>
      <c r="C249" s="21">
        <v>0.818171322</v>
      </c>
      <c r="D249" s="20">
        <v>0.818171322</v>
      </c>
      <c r="E249" s="24">
        <v>0</v>
      </c>
      <c r="F249">
        <v>39.44126884</v>
      </c>
      <c r="G249">
        <v>-77.23780313</v>
      </c>
      <c r="H249" s="26">
        <v>875.9</v>
      </c>
      <c r="I249" s="23">
        <f t="shared" si="24"/>
        <v>840.75</v>
      </c>
      <c r="J249">
        <f t="shared" si="25"/>
        <v>1549.715914082542</v>
      </c>
      <c r="K249" s="23">
        <f t="shared" si="26"/>
        <v>1793.215914082542</v>
      </c>
      <c r="L249" s="23">
        <f t="shared" si="22"/>
        <v>1812.234914082542</v>
      </c>
      <c r="M249" s="23">
        <f t="shared" si="27"/>
        <v>1802.725414082542</v>
      </c>
      <c r="N249" s="23">
        <v>0.2</v>
      </c>
      <c r="O249" s="23">
        <v>45.5</v>
      </c>
      <c r="P249" s="23">
        <v>46.7</v>
      </c>
      <c r="Q249" s="23">
        <f t="shared" si="28"/>
        <v>47.150000000000006</v>
      </c>
      <c r="S249"/>
      <c r="T249"/>
      <c r="Y249" s="30"/>
      <c r="Z249" s="30"/>
      <c r="AA249" s="30"/>
      <c r="AB249" s="30"/>
      <c r="AD249">
        <v>5162</v>
      </c>
      <c r="AE249">
        <v>542</v>
      </c>
      <c r="AF249">
        <v>294</v>
      </c>
      <c r="AG249">
        <v>94</v>
      </c>
      <c r="AH249">
        <v>47</v>
      </c>
      <c r="AI249">
        <v>100</v>
      </c>
      <c r="AJ249">
        <f t="shared" si="29"/>
        <v>109441.6961130742</v>
      </c>
      <c r="AK249">
        <f t="shared" si="29"/>
        <v>11491.166077738515</v>
      </c>
      <c r="AL249">
        <f t="shared" si="29"/>
        <v>6233.21554770318</v>
      </c>
      <c r="AM249">
        <f t="shared" si="29"/>
        <v>1992.9328621908128</v>
      </c>
      <c r="AN249">
        <f t="shared" si="29"/>
        <v>996.4664310954064</v>
      </c>
      <c r="AO249">
        <f t="shared" si="29"/>
        <v>2120.141342756184</v>
      </c>
      <c r="AP249" s="26">
        <v>0.004</v>
      </c>
      <c r="AS249" s="26">
        <v>0.021</v>
      </c>
      <c r="AU249">
        <v>-0.5771791935</v>
      </c>
      <c r="AV249"/>
      <c r="AW249" s="24">
        <v>0.008</v>
      </c>
    </row>
    <row r="250" spans="1:49" ht="12.75">
      <c r="A250" s="19">
        <v>37694</v>
      </c>
      <c r="B250" s="22">
        <v>73</v>
      </c>
      <c r="C250" s="21">
        <v>0.818287015</v>
      </c>
      <c r="D250" s="20">
        <v>0.818287015</v>
      </c>
      <c r="E250" s="24">
        <v>0</v>
      </c>
      <c r="F250">
        <v>39.4426038</v>
      </c>
      <c r="G250">
        <v>-77.23145442</v>
      </c>
      <c r="H250" s="26">
        <v>872.2</v>
      </c>
      <c r="I250" s="23">
        <f t="shared" si="24"/>
        <v>837.0500000000001</v>
      </c>
      <c r="J250">
        <f t="shared" si="25"/>
        <v>1586.3408632818623</v>
      </c>
      <c r="K250" s="23">
        <f t="shared" si="26"/>
        <v>1829.8408632818623</v>
      </c>
      <c r="L250" s="23">
        <f t="shared" si="22"/>
        <v>1848.8598632818623</v>
      </c>
      <c r="M250" s="23">
        <f t="shared" si="27"/>
        <v>1839.3503632818624</v>
      </c>
      <c r="N250" s="23">
        <v>0.1</v>
      </c>
      <c r="O250" s="23">
        <v>49.9</v>
      </c>
      <c r="P250" s="23">
        <v>45.3</v>
      </c>
      <c r="Q250" s="23">
        <f t="shared" si="28"/>
        <v>46</v>
      </c>
      <c r="S250"/>
      <c r="T250"/>
      <c r="Y250" s="30"/>
      <c r="Z250" s="30"/>
      <c r="AA250" s="30"/>
      <c r="AB250" s="30"/>
      <c r="AD250">
        <v>5180</v>
      </c>
      <c r="AE250">
        <v>518</v>
      </c>
      <c r="AF250">
        <v>309</v>
      </c>
      <c r="AG250">
        <v>100</v>
      </c>
      <c r="AH250">
        <v>33</v>
      </c>
      <c r="AI250">
        <v>84</v>
      </c>
      <c r="AJ250">
        <f t="shared" si="29"/>
        <v>109823.32155477031</v>
      </c>
      <c r="AK250">
        <f t="shared" si="29"/>
        <v>10982.332155477032</v>
      </c>
      <c r="AL250">
        <f t="shared" si="29"/>
        <v>6551.236749116608</v>
      </c>
      <c r="AM250">
        <f t="shared" si="29"/>
        <v>2120.141342756184</v>
      </c>
      <c r="AN250">
        <f t="shared" si="29"/>
        <v>699.6466431095406</v>
      </c>
      <c r="AO250">
        <f t="shared" si="29"/>
        <v>1780.9187279151943</v>
      </c>
      <c r="AP250" s="26">
        <v>0.005</v>
      </c>
      <c r="AS250" s="26">
        <v>0.041</v>
      </c>
      <c r="AU250">
        <v>-0.5325412154</v>
      </c>
      <c r="AV250"/>
      <c r="AW250" s="24">
        <v>0.006</v>
      </c>
    </row>
    <row r="251" spans="1:49" ht="12.75">
      <c r="A251" s="19">
        <v>37694</v>
      </c>
      <c r="B251" s="22">
        <v>73</v>
      </c>
      <c r="C251" s="21">
        <v>0.818402767</v>
      </c>
      <c r="D251" s="20">
        <v>0.818402767</v>
      </c>
      <c r="E251" s="24">
        <v>0</v>
      </c>
      <c r="F251">
        <v>39.44392264</v>
      </c>
      <c r="G251">
        <v>-77.22505844</v>
      </c>
      <c r="H251" s="26">
        <v>868.4</v>
      </c>
      <c r="I251" s="23">
        <f t="shared" si="24"/>
        <v>833.25</v>
      </c>
      <c r="J251">
        <f t="shared" si="25"/>
        <v>1624.1245783685874</v>
      </c>
      <c r="K251" s="23">
        <f t="shared" si="26"/>
        <v>1867.6245783685874</v>
      </c>
      <c r="L251" s="23">
        <f t="shared" si="22"/>
        <v>1886.6435783685874</v>
      </c>
      <c r="M251" s="23">
        <f t="shared" si="27"/>
        <v>1877.1340783685873</v>
      </c>
      <c r="N251" s="23">
        <v>-0.2</v>
      </c>
      <c r="O251" s="23">
        <v>53.2</v>
      </c>
      <c r="P251" s="23">
        <v>42.8</v>
      </c>
      <c r="Q251" s="23">
        <f t="shared" si="28"/>
        <v>44.05</v>
      </c>
      <c r="S251">
        <v>1.09E-05</v>
      </c>
      <c r="T251">
        <v>8.23E-06</v>
      </c>
      <c r="U251">
        <v>4.86E-06</v>
      </c>
      <c r="V251">
        <v>1.75E-06</v>
      </c>
      <c r="W251">
        <v>5.88E-07</v>
      </c>
      <c r="X251">
        <v>-1.37E-06</v>
      </c>
      <c r="Y251" s="30">
        <v>819.5</v>
      </c>
      <c r="Z251" s="30">
        <v>293.5</v>
      </c>
      <c r="AA251" s="30">
        <v>286.5</v>
      </c>
      <c r="AB251" s="30">
        <v>12</v>
      </c>
      <c r="AD251">
        <v>4866</v>
      </c>
      <c r="AE251">
        <v>425</v>
      </c>
      <c r="AF251">
        <v>279</v>
      </c>
      <c r="AG251">
        <v>91</v>
      </c>
      <c r="AH251">
        <v>34</v>
      </c>
      <c r="AI251">
        <v>90</v>
      </c>
      <c r="AJ251">
        <f t="shared" si="29"/>
        <v>103166.0777385159</v>
      </c>
      <c r="AK251">
        <f t="shared" si="29"/>
        <v>9010.60070671378</v>
      </c>
      <c r="AL251">
        <f t="shared" si="29"/>
        <v>5915.1943462897525</v>
      </c>
      <c r="AM251">
        <f t="shared" si="29"/>
        <v>1929.3286219081272</v>
      </c>
      <c r="AN251">
        <f t="shared" si="29"/>
        <v>720.8480565371025</v>
      </c>
      <c r="AO251">
        <f t="shared" si="29"/>
        <v>1908.1272084805653</v>
      </c>
      <c r="AP251" s="26">
        <v>0.004</v>
      </c>
      <c r="AS251" s="26">
        <v>0.031</v>
      </c>
      <c r="AU251">
        <v>-0.5209323764</v>
      </c>
      <c r="AV251"/>
      <c r="AW251" s="24">
        <v>0.003</v>
      </c>
    </row>
    <row r="252" spans="1:49" ht="12.75">
      <c r="A252" s="19">
        <v>37694</v>
      </c>
      <c r="B252" s="22">
        <v>73</v>
      </c>
      <c r="C252" s="21">
        <v>0.818518519</v>
      </c>
      <c r="D252" s="20">
        <v>0.818518519</v>
      </c>
      <c r="E252" s="24">
        <v>0</v>
      </c>
      <c r="F252">
        <v>39.44524854</v>
      </c>
      <c r="G252">
        <v>-77.21858511</v>
      </c>
      <c r="H252" s="26">
        <v>864.7</v>
      </c>
      <c r="I252" s="23">
        <f t="shared" si="24"/>
        <v>829.5500000000001</v>
      </c>
      <c r="J252">
        <f t="shared" si="25"/>
        <v>1661.0799197036552</v>
      </c>
      <c r="K252" s="23">
        <f t="shared" si="26"/>
        <v>1904.5799197036552</v>
      </c>
      <c r="L252" s="23">
        <f t="shared" si="22"/>
        <v>1923.5989197036552</v>
      </c>
      <c r="M252" s="23">
        <f t="shared" si="27"/>
        <v>1914.089419703655</v>
      </c>
      <c r="N252" s="23">
        <v>-0.4</v>
      </c>
      <c r="O252" s="23">
        <v>56.3</v>
      </c>
      <c r="P252" s="23">
        <v>42.5</v>
      </c>
      <c r="Q252" s="23">
        <f t="shared" si="28"/>
        <v>42.65</v>
      </c>
      <c r="S252"/>
      <c r="T252"/>
      <c r="Y252" s="30"/>
      <c r="Z252" s="30"/>
      <c r="AA252" s="30"/>
      <c r="AB252" s="30"/>
      <c r="AC252">
        <v>1681</v>
      </c>
      <c r="AD252">
        <v>5059</v>
      </c>
      <c r="AE252">
        <v>505</v>
      </c>
      <c r="AF252">
        <v>284</v>
      </c>
      <c r="AG252">
        <v>100</v>
      </c>
      <c r="AH252">
        <v>40</v>
      </c>
      <c r="AI252">
        <v>85</v>
      </c>
      <c r="AJ252">
        <f t="shared" si="29"/>
        <v>107257.95053003533</v>
      </c>
      <c r="AK252">
        <f t="shared" si="29"/>
        <v>10706.713780918728</v>
      </c>
      <c r="AL252">
        <f t="shared" si="29"/>
        <v>6021.201413427561</v>
      </c>
      <c r="AM252">
        <f t="shared" si="29"/>
        <v>2120.141342756184</v>
      </c>
      <c r="AN252">
        <f t="shared" si="29"/>
        <v>848.0565371024735</v>
      </c>
      <c r="AO252">
        <f t="shared" si="29"/>
        <v>1802.1201413427561</v>
      </c>
      <c r="AP252" s="26">
        <v>0.004</v>
      </c>
      <c r="AS252" s="26">
        <v>0.051</v>
      </c>
      <c r="AU252">
        <v>-0.4581670761</v>
      </c>
      <c r="AV252"/>
      <c r="AW252" s="24">
        <v>-0.001</v>
      </c>
    </row>
    <row r="253" spans="1:49" ht="12.75">
      <c r="A253" s="19">
        <v>37694</v>
      </c>
      <c r="B253" s="22">
        <v>73</v>
      </c>
      <c r="C253" s="21">
        <v>0.818634272</v>
      </c>
      <c r="D253" s="20">
        <v>0.818634272</v>
      </c>
      <c r="E253" s="24">
        <v>0</v>
      </c>
      <c r="F253">
        <v>39.44665936</v>
      </c>
      <c r="G253">
        <v>-77.21225203</v>
      </c>
      <c r="H253" s="26">
        <v>860.2</v>
      </c>
      <c r="I253" s="23">
        <f t="shared" si="24"/>
        <v>825.0500000000001</v>
      </c>
      <c r="J253">
        <f t="shared" si="25"/>
        <v>1706.2483873784681</v>
      </c>
      <c r="K253" s="23">
        <f t="shared" si="26"/>
        <v>1949.7483873784681</v>
      </c>
      <c r="L253" s="23">
        <f t="shared" si="22"/>
        <v>1968.7673873784681</v>
      </c>
      <c r="M253" s="23">
        <f t="shared" si="27"/>
        <v>1959.2578873784682</v>
      </c>
      <c r="N253" s="23">
        <v>-0.6</v>
      </c>
      <c r="O253" s="23">
        <v>57.8</v>
      </c>
      <c r="P253" s="23">
        <v>39.2</v>
      </c>
      <c r="Q253" s="23">
        <f t="shared" si="28"/>
        <v>40.85</v>
      </c>
      <c r="S253"/>
      <c r="T253"/>
      <c r="Y253" s="30"/>
      <c r="Z253" s="30"/>
      <c r="AA253" s="30"/>
      <c r="AB253" s="30"/>
      <c r="AD253">
        <v>4615</v>
      </c>
      <c r="AE253">
        <v>511</v>
      </c>
      <c r="AF253">
        <v>262</v>
      </c>
      <c r="AG253">
        <v>111</v>
      </c>
      <c r="AH253">
        <v>38</v>
      </c>
      <c r="AI253">
        <v>100</v>
      </c>
      <c r="AJ253">
        <f t="shared" si="29"/>
        <v>97844.52296819788</v>
      </c>
      <c r="AK253">
        <f t="shared" si="29"/>
        <v>10833.922261484098</v>
      </c>
      <c r="AL253">
        <f t="shared" si="29"/>
        <v>5554.770318021201</v>
      </c>
      <c r="AM253">
        <f t="shared" si="29"/>
        <v>2353.356890459364</v>
      </c>
      <c r="AN253">
        <f t="shared" si="29"/>
        <v>805.6537102473497</v>
      </c>
      <c r="AO253">
        <f t="shared" si="29"/>
        <v>2120.141342756184</v>
      </c>
      <c r="AP253" s="26">
        <v>0.004</v>
      </c>
      <c r="AS253" s="26">
        <v>0.031</v>
      </c>
      <c r="AU253">
        <v>-0.411700815</v>
      </c>
      <c r="AV253"/>
      <c r="AW253" s="24">
        <v>0.003</v>
      </c>
    </row>
    <row r="254" spans="1:49" ht="12.75">
      <c r="A254" s="19">
        <v>37694</v>
      </c>
      <c r="B254" s="22">
        <v>73</v>
      </c>
      <c r="C254" s="21">
        <v>0.818750024</v>
      </c>
      <c r="D254" s="20">
        <v>0.818750024</v>
      </c>
      <c r="E254" s="24">
        <v>0</v>
      </c>
      <c r="F254">
        <v>39.44822917</v>
      </c>
      <c r="G254">
        <v>-77.20603094</v>
      </c>
      <c r="H254" s="26">
        <v>856</v>
      </c>
      <c r="I254" s="23">
        <f t="shared" si="24"/>
        <v>820.85</v>
      </c>
      <c r="J254">
        <f t="shared" si="25"/>
        <v>1748.6284486995721</v>
      </c>
      <c r="K254" s="23">
        <f t="shared" si="26"/>
        <v>1992.1284486995721</v>
      </c>
      <c r="L254" s="23">
        <f t="shared" si="22"/>
        <v>2011.1474486995721</v>
      </c>
      <c r="M254" s="23">
        <f t="shared" si="27"/>
        <v>2001.637948699572</v>
      </c>
      <c r="N254" s="23">
        <v>-0.7</v>
      </c>
      <c r="O254" s="23">
        <v>58.2</v>
      </c>
      <c r="P254" s="23">
        <v>38.6</v>
      </c>
      <c r="Q254" s="23">
        <f t="shared" si="28"/>
        <v>38.900000000000006</v>
      </c>
      <c r="S254">
        <v>1.03E-05</v>
      </c>
      <c r="T254">
        <v>6.96E-06</v>
      </c>
      <c r="U254">
        <v>4.98E-06</v>
      </c>
      <c r="V254">
        <v>1.84E-06</v>
      </c>
      <c r="W254">
        <v>6.98E-07</v>
      </c>
      <c r="X254">
        <v>-1.23E-06</v>
      </c>
      <c r="Y254" s="30">
        <v>807</v>
      </c>
      <c r="Z254" s="30">
        <v>293.4</v>
      </c>
      <c r="AA254" s="30">
        <v>286.4</v>
      </c>
      <c r="AB254" s="30">
        <v>12.2</v>
      </c>
      <c r="AD254">
        <v>4663</v>
      </c>
      <c r="AE254">
        <v>481</v>
      </c>
      <c r="AF254">
        <v>264</v>
      </c>
      <c r="AG254">
        <v>96</v>
      </c>
      <c r="AH254">
        <v>42</v>
      </c>
      <c r="AI254">
        <v>81</v>
      </c>
      <c r="AJ254">
        <f t="shared" si="29"/>
        <v>98862.19081272084</v>
      </c>
      <c r="AK254">
        <f t="shared" si="29"/>
        <v>10197.879858657243</v>
      </c>
      <c r="AL254">
        <f t="shared" si="29"/>
        <v>5597.173144876325</v>
      </c>
      <c r="AM254">
        <f t="shared" si="29"/>
        <v>2035.3356890459363</v>
      </c>
      <c r="AN254">
        <f t="shared" si="29"/>
        <v>890.4593639575971</v>
      </c>
      <c r="AO254">
        <f t="shared" si="29"/>
        <v>1717.3144876325089</v>
      </c>
      <c r="AP254" s="26">
        <v>0.005</v>
      </c>
      <c r="AS254" s="26">
        <v>0.041</v>
      </c>
      <c r="AU254">
        <v>-0.3837974966</v>
      </c>
      <c r="AV254"/>
      <c r="AW254" s="24">
        <v>0.008</v>
      </c>
    </row>
    <row r="255" spans="1:49" ht="12.75">
      <c r="A255" s="19">
        <v>37694</v>
      </c>
      <c r="B255" s="22">
        <v>73</v>
      </c>
      <c r="C255" s="21">
        <v>0.818865716</v>
      </c>
      <c r="D255" s="20">
        <v>0.818865716</v>
      </c>
      <c r="E255" s="24">
        <v>0</v>
      </c>
      <c r="F255">
        <v>39.44990453</v>
      </c>
      <c r="G255">
        <v>-77.19996931</v>
      </c>
      <c r="H255" s="26">
        <v>853.6</v>
      </c>
      <c r="I255" s="23">
        <f t="shared" si="24"/>
        <v>818.45</v>
      </c>
      <c r="J255">
        <f t="shared" si="25"/>
        <v>1772.9430921838004</v>
      </c>
      <c r="K255" s="23">
        <f t="shared" si="26"/>
        <v>2016.4430921838004</v>
      </c>
      <c r="L255" s="23">
        <f t="shared" si="22"/>
        <v>2035.4620921838005</v>
      </c>
      <c r="M255" s="23">
        <f t="shared" si="27"/>
        <v>2025.9525921838003</v>
      </c>
      <c r="N255" s="23">
        <v>-0.7</v>
      </c>
      <c r="O255" s="23">
        <v>59</v>
      </c>
      <c r="P255" s="23">
        <v>36.7</v>
      </c>
      <c r="Q255" s="23">
        <f t="shared" si="28"/>
        <v>37.650000000000006</v>
      </c>
      <c r="S255"/>
      <c r="T255"/>
      <c r="Y255" s="30"/>
      <c r="Z255" s="30"/>
      <c r="AA255" s="30"/>
      <c r="AB255" s="30"/>
      <c r="AD255">
        <v>4183</v>
      </c>
      <c r="AE255">
        <v>448</v>
      </c>
      <c r="AF255">
        <v>216</v>
      </c>
      <c r="AG255">
        <v>104</v>
      </c>
      <c r="AH255">
        <v>25</v>
      </c>
      <c r="AI255">
        <v>89</v>
      </c>
      <c r="AJ255">
        <f t="shared" si="29"/>
        <v>88685.51236749116</v>
      </c>
      <c r="AK255">
        <f t="shared" si="29"/>
        <v>9498.233215547703</v>
      </c>
      <c r="AL255">
        <f t="shared" si="29"/>
        <v>4579.505300353357</v>
      </c>
      <c r="AM255">
        <f t="shared" si="29"/>
        <v>2204.946996466431</v>
      </c>
      <c r="AN255">
        <f t="shared" si="29"/>
        <v>530.035335689046</v>
      </c>
      <c r="AO255">
        <f t="shared" si="29"/>
        <v>1886.9257950530034</v>
      </c>
      <c r="AP255" s="26">
        <v>0.004</v>
      </c>
      <c r="AS255" s="26">
        <v>0.051</v>
      </c>
      <c r="AU255">
        <v>-0.3481340706</v>
      </c>
      <c r="AV255"/>
      <c r="AW255" s="24">
        <v>0.007</v>
      </c>
    </row>
    <row r="256" spans="1:49" ht="12.75">
      <c r="A256" s="19">
        <v>37694</v>
      </c>
      <c r="B256" s="22">
        <v>73</v>
      </c>
      <c r="C256" s="21">
        <v>0.818981469</v>
      </c>
      <c r="D256" s="20">
        <v>0.818981469</v>
      </c>
      <c r="E256" s="24">
        <v>0</v>
      </c>
      <c r="F256">
        <v>39.45162462</v>
      </c>
      <c r="G256">
        <v>-77.19411072</v>
      </c>
      <c r="H256" s="26">
        <v>851.6</v>
      </c>
      <c r="I256" s="23">
        <f t="shared" si="24"/>
        <v>816.45</v>
      </c>
      <c r="J256">
        <f t="shared" si="25"/>
        <v>1793.2598222940214</v>
      </c>
      <c r="K256" s="23">
        <f t="shared" si="26"/>
        <v>2036.7598222940214</v>
      </c>
      <c r="L256" s="23">
        <f t="shared" si="22"/>
        <v>2055.7788222940217</v>
      </c>
      <c r="M256" s="23">
        <f t="shared" si="27"/>
        <v>2046.2693222940215</v>
      </c>
      <c r="N256" s="23">
        <v>-0.7</v>
      </c>
      <c r="O256" s="23">
        <v>59.5</v>
      </c>
      <c r="P256" s="23">
        <v>37.1</v>
      </c>
      <c r="Q256" s="23">
        <f t="shared" si="28"/>
        <v>36.900000000000006</v>
      </c>
      <c r="S256"/>
      <c r="T256"/>
      <c r="Y256" s="30"/>
      <c r="Z256" s="30"/>
      <c r="AA256" s="30"/>
      <c r="AB256" s="30"/>
      <c r="AD256">
        <v>3210</v>
      </c>
      <c r="AE256">
        <v>315</v>
      </c>
      <c r="AF256">
        <v>212</v>
      </c>
      <c r="AG256">
        <v>47</v>
      </c>
      <c r="AH256">
        <v>29</v>
      </c>
      <c r="AI256">
        <v>72</v>
      </c>
      <c r="AJ256">
        <f t="shared" si="29"/>
        <v>68056.53710247349</v>
      </c>
      <c r="AK256">
        <f t="shared" si="29"/>
        <v>6678.445229681979</v>
      </c>
      <c r="AL256">
        <f t="shared" si="29"/>
        <v>4494.699646643109</v>
      </c>
      <c r="AM256">
        <f t="shared" si="29"/>
        <v>996.4664310954064</v>
      </c>
      <c r="AN256">
        <f t="shared" si="29"/>
        <v>614.8409893992932</v>
      </c>
      <c r="AO256">
        <f t="shared" si="29"/>
        <v>1526.5017667844522</v>
      </c>
      <c r="AP256" s="26">
        <v>0.006</v>
      </c>
      <c r="AS256" s="26">
        <v>0.041</v>
      </c>
      <c r="AU256">
        <v>-0.2908034921</v>
      </c>
      <c r="AV256"/>
      <c r="AW256" s="24">
        <v>0.005</v>
      </c>
    </row>
    <row r="257" spans="1:49" ht="12.75">
      <c r="A257" s="19">
        <v>37694</v>
      </c>
      <c r="B257" s="22">
        <v>73</v>
      </c>
      <c r="C257" s="21">
        <v>0.819097221</v>
      </c>
      <c r="D257" s="20">
        <v>0.819097221</v>
      </c>
      <c r="E257" s="24">
        <v>0</v>
      </c>
      <c r="F257">
        <v>39.45341237</v>
      </c>
      <c r="G257">
        <v>-77.18795015</v>
      </c>
      <c r="H257" s="26">
        <v>850</v>
      </c>
      <c r="I257" s="23">
        <f t="shared" si="24"/>
        <v>814.85</v>
      </c>
      <c r="J257">
        <f t="shared" si="25"/>
        <v>1809.5490719178254</v>
      </c>
      <c r="K257" s="23">
        <f t="shared" si="26"/>
        <v>2053.049071917825</v>
      </c>
      <c r="L257" s="23">
        <f t="shared" si="22"/>
        <v>2072.0680719178254</v>
      </c>
      <c r="M257" s="23">
        <f t="shared" si="27"/>
        <v>2062.5585719178252</v>
      </c>
      <c r="N257" s="23">
        <v>-0.6</v>
      </c>
      <c r="O257" s="23">
        <v>59.9</v>
      </c>
      <c r="P257" s="23">
        <v>34.3</v>
      </c>
      <c r="Q257" s="23">
        <f t="shared" si="28"/>
        <v>35.7</v>
      </c>
      <c r="S257">
        <v>1.05E-05</v>
      </c>
      <c r="T257">
        <v>7.83E-06</v>
      </c>
      <c r="U257">
        <v>5.04E-06</v>
      </c>
      <c r="V257">
        <v>2.08E-06</v>
      </c>
      <c r="W257">
        <v>6.91E-07</v>
      </c>
      <c r="X257">
        <v>-1.34E-06</v>
      </c>
      <c r="Y257" s="30">
        <v>796.7</v>
      </c>
      <c r="Z257" s="30">
        <v>293.3</v>
      </c>
      <c r="AA257" s="30">
        <v>286.4</v>
      </c>
      <c r="AB257" s="30">
        <v>12</v>
      </c>
      <c r="AD257">
        <v>3317</v>
      </c>
      <c r="AE257">
        <v>379</v>
      </c>
      <c r="AF257">
        <v>154</v>
      </c>
      <c r="AG257">
        <v>51</v>
      </c>
      <c r="AH257">
        <v>21</v>
      </c>
      <c r="AI257">
        <v>64</v>
      </c>
      <c r="AJ257">
        <f t="shared" si="29"/>
        <v>70325.08833922261</v>
      </c>
      <c r="AK257">
        <f t="shared" si="29"/>
        <v>8035.335689045936</v>
      </c>
      <c r="AL257">
        <f t="shared" si="29"/>
        <v>3265.0176678445227</v>
      </c>
      <c r="AM257">
        <f t="shared" si="29"/>
        <v>1081.2720848056538</v>
      </c>
      <c r="AN257">
        <f t="shared" si="29"/>
        <v>445.22968197879857</v>
      </c>
      <c r="AO257">
        <f t="shared" si="29"/>
        <v>1356.8904593639575</v>
      </c>
      <c r="AP257" s="26">
        <v>0.004</v>
      </c>
      <c r="AS257" s="26">
        <v>0.051</v>
      </c>
      <c r="AU257">
        <v>-0.3048326671</v>
      </c>
      <c r="AV257"/>
      <c r="AW257" s="24">
        <v>0.001</v>
      </c>
    </row>
    <row r="258" spans="1:49" ht="12.75">
      <c r="A258" s="19">
        <v>37694</v>
      </c>
      <c r="B258" s="22">
        <v>73</v>
      </c>
      <c r="C258" s="21">
        <v>0.819212973</v>
      </c>
      <c r="D258" s="20">
        <v>0.819212973</v>
      </c>
      <c r="E258" s="24">
        <v>0</v>
      </c>
      <c r="F258">
        <v>39.45503427</v>
      </c>
      <c r="G258">
        <v>-77.18128661</v>
      </c>
      <c r="H258" s="26">
        <v>846.5</v>
      </c>
      <c r="I258" s="23">
        <f t="shared" si="24"/>
        <v>811.35</v>
      </c>
      <c r="J258">
        <f t="shared" si="25"/>
        <v>1845.2935986411148</v>
      </c>
      <c r="K258" s="23">
        <f t="shared" si="26"/>
        <v>2088.793598641115</v>
      </c>
      <c r="L258" s="23">
        <f t="shared" si="22"/>
        <v>2107.812598641115</v>
      </c>
      <c r="M258" s="23">
        <f t="shared" si="27"/>
        <v>2098.303098641115</v>
      </c>
      <c r="N258" s="23">
        <v>-0.4</v>
      </c>
      <c r="O258" s="23">
        <v>60.3</v>
      </c>
      <c r="P258" s="23">
        <v>32.7</v>
      </c>
      <c r="Q258" s="23">
        <f t="shared" si="28"/>
        <v>33.5</v>
      </c>
      <c r="S258"/>
      <c r="T258"/>
      <c r="Y258" s="30"/>
      <c r="Z258" s="30"/>
      <c r="AA258" s="30"/>
      <c r="AB258" s="30"/>
      <c r="AC258">
        <v>1542</v>
      </c>
      <c r="AD258">
        <v>3015</v>
      </c>
      <c r="AE258">
        <v>278</v>
      </c>
      <c r="AF258">
        <v>170</v>
      </c>
      <c r="AG258">
        <v>54</v>
      </c>
      <c r="AH258">
        <v>17</v>
      </c>
      <c r="AI258">
        <v>70</v>
      </c>
      <c r="AJ258">
        <f t="shared" si="29"/>
        <v>63922.26148409894</v>
      </c>
      <c r="AK258">
        <f t="shared" si="29"/>
        <v>5893.992932862191</v>
      </c>
      <c r="AL258">
        <f t="shared" si="29"/>
        <v>3604.2402826855123</v>
      </c>
      <c r="AM258">
        <f t="shared" si="29"/>
        <v>1144.8763250883392</v>
      </c>
      <c r="AN258">
        <f t="shared" si="29"/>
        <v>360.42402826855124</v>
      </c>
      <c r="AO258">
        <f t="shared" si="29"/>
        <v>1484.0989399293285</v>
      </c>
      <c r="AP258" s="26">
        <v>0.003</v>
      </c>
      <c r="AS258" s="26">
        <v>0.051</v>
      </c>
      <c r="AU258">
        <v>-0.2932553887</v>
      </c>
      <c r="AV258"/>
      <c r="AW258" s="24">
        <v>-0.001</v>
      </c>
    </row>
    <row r="259" spans="1:49" ht="12.75">
      <c r="A259" s="19">
        <v>37694</v>
      </c>
      <c r="B259" s="22">
        <v>73</v>
      </c>
      <c r="C259" s="21">
        <v>0.819328725</v>
      </c>
      <c r="D259" s="20">
        <v>0.819328725</v>
      </c>
      <c r="E259" s="24">
        <v>0</v>
      </c>
      <c r="F259">
        <v>39.45677444</v>
      </c>
      <c r="G259">
        <v>-77.17446825</v>
      </c>
      <c r="H259" s="26">
        <v>843.5</v>
      </c>
      <c r="I259" s="23">
        <f t="shared" si="24"/>
        <v>808.35</v>
      </c>
      <c r="J259">
        <f t="shared" si="25"/>
        <v>1876.0547057644192</v>
      </c>
      <c r="K259" s="23">
        <f t="shared" si="26"/>
        <v>2119.554705764419</v>
      </c>
      <c r="L259" s="23">
        <f t="shared" si="22"/>
        <v>2138.573705764419</v>
      </c>
      <c r="M259" s="23">
        <f t="shared" si="27"/>
        <v>2129.064205764419</v>
      </c>
      <c r="N259" s="23">
        <v>-0.1</v>
      </c>
      <c r="O259" s="23">
        <v>60.6</v>
      </c>
      <c r="P259" s="23">
        <v>28.4</v>
      </c>
      <c r="Q259" s="23">
        <f t="shared" si="28"/>
        <v>30.55</v>
      </c>
      <c r="S259"/>
      <c r="T259"/>
      <c r="Y259" s="30"/>
      <c r="Z259" s="30"/>
      <c r="AA259" s="30"/>
      <c r="AB259" s="30"/>
      <c r="AD259">
        <v>3013</v>
      </c>
      <c r="AE259">
        <v>311</v>
      </c>
      <c r="AF259">
        <v>165</v>
      </c>
      <c r="AG259">
        <v>55</v>
      </c>
      <c r="AH259">
        <v>23</v>
      </c>
      <c r="AI259">
        <v>67</v>
      </c>
      <c r="AJ259">
        <f t="shared" si="29"/>
        <v>63879.858657243814</v>
      </c>
      <c r="AK259">
        <f t="shared" si="29"/>
        <v>6593.639575971732</v>
      </c>
      <c r="AL259">
        <f t="shared" si="29"/>
        <v>3498.233215547703</v>
      </c>
      <c r="AM259">
        <f t="shared" si="29"/>
        <v>1166.077738515901</v>
      </c>
      <c r="AN259">
        <f t="shared" si="29"/>
        <v>487.63250883392226</v>
      </c>
      <c r="AO259">
        <f t="shared" si="29"/>
        <v>1420.494699646643</v>
      </c>
      <c r="AP259" s="26">
        <v>0.004</v>
      </c>
      <c r="AS259" s="26">
        <v>0.042</v>
      </c>
      <c r="AU259">
        <v>-0.2858664095</v>
      </c>
      <c r="AV259"/>
      <c r="AW259" s="24">
        <v>0.004</v>
      </c>
    </row>
    <row r="260" spans="1:49" ht="12.75">
      <c r="A260" s="19">
        <v>37694</v>
      </c>
      <c r="B260" s="22">
        <v>73</v>
      </c>
      <c r="C260" s="21">
        <v>0.819444418</v>
      </c>
      <c r="D260" s="20">
        <v>0.819444418</v>
      </c>
      <c r="E260" s="24">
        <v>0</v>
      </c>
      <c r="F260">
        <v>39.4584836</v>
      </c>
      <c r="G260">
        <v>-77.1677974</v>
      </c>
      <c r="H260" s="26">
        <v>841.2</v>
      </c>
      <c r="I260" s="23">
        <f t="shared" si="24"/>
        <v>806.0500000000001</v>
      </c>
      <c r="J260">
        <f t="shared" si="25"/>
        <v>1899.715633759299</v>
      </c>
      <c r="K260" s="23">
        <f t="shared" si="26"/>
        <v>2143.2156337592987</v>
      </c>
      <c r="L260" s="23">
        <f t="shared" si="22"/>
        <v>2162.234633759299</v>
      </c>
      <c r="M260" s="23">
        <f t="shared" si="27"/>
        <v>2152.725133759299</v>
      </c>
      <c r="N260" s="23">
        <v>-0.2</v>
      </c>
      <c r="O260" s="23">
        <v>60.5</v>
      </c>
      <c r="P260" s="23">
        <v>30.4</v>
      </c>
      <c r="Q260" s="23">
        <f t="shared" si="28"/>
        <v>29.4</v>
      </c>
      <c r="S260">
        <v>8.58E-06</v>
      </c>
      <c r="T260">
        <v>6.32E-06</v>
      </c>
      <c r="U260">
        <v>3.95E-06</v>
      </c>
      <c r="V260">
        <v>2.12E-06</v>
      </c>
      <c r="W260">
        <v>7.82E-07</v>
      </c>
      <c r="X260">
        <v>-1.22E-06</v>
      </c>
      <c r="Y260" s="30">
        <v>788.6</v>
      </c>
      <c r="Z260" s="30">
        <v>293.2</v>
      </c>
      <c r="AA260" s="30">
        <v>286.3</v>
      </c>
      <c r="AB260" s="30">
        <v>12.5</v>
      </c>
      <c r="AD260">
        <v>2710</v>
      </c>
      <c r="AE260">
        <v>266</v>
      </c>
      <c r="AF260">
        <v>152</v>
      </c>
      <c r="AG260">
        <v>37</v>
      </c>
      <c r="AH260">
        <v>17</v>
      </c>
      <c r="AI260">
        <v>65</v>
      </c>
      <c r="AJ260">
        <f t="shared" si="29"/>
        <v>57455.83038869258</v>
      </c>
      <c r="AK260">
        <f t="shared" si="29"/>
        <v>5639.575971731449</v>
      </c>
      <c r="AL260">
        <f t="shared" si="29"/>
        <v>3222.614840989399</v>
      </c>
      <c r="AM260">
        <f t="shared" si="29"/>
        <v>784.452296819788</v>
      </c>
      <c r="AN260">
        <f t="shared" si="29"/>
        <v>360.42402826855124</v>
      </c>
      <c r="AO260">
        <f t="shared" si="29"/>
        <v>1378.0918727915193</v>
      </c>
      <c r="AP260" s="26">
        <v>0.008</v>
      </c>
      <c r="AS260" s="26">
        <v>0.042</v>
      </c>
      <c r="AU260">
        <v>-0.3059439361</v>
      </c>
      <c r="AV260"/>
      <c r="AW260" s="24">
        <v>0.009</v>
      </c>
    </row>
    <row r="261" spans="1:49" ht="12.75">
      <c r="A261" s="19">
        <v>37694</v>
      </c>
      <c r="B261" s="22">
        <v>73</v>
      </c>
      <c r="C261" s="21">
        <v>0.81956017</v>
      </c>
      <c r="D261" s="20">
        <v>0.81956017</v>
      </c>
      <c r="E261" s="24">
        <v>0</v>
      </c>
      <c r="F261">
        <v>39.46023881</v>
      </c>
      <c r="G261">
        <v>-77.16105095</v>
      </c>
      <c r="H261" s="26">
        <v>839</v>
      </c>
      <c r="I261" s="23">
        <f t="shared" si="24"/>
        <v>803.85</v>
      </c>
      <c r="J261">
        <f t="shared" si="25"/>
        <v>1922.4110861356355</v>
      </c>
      <c r="K261" s="23">
        <f t="shared" si="26"/>
        <v>2165.9110861356357</v>
      </c>
      <c r="L261" s="23">
        <f t="shared" si="22"/>
        <v>2184.9300861356355</v>
      </c>
      <c r="M261" s="23">
        <f t="shared" si="27"/>
        <v>2175.420586135636</v>
      </c>
      <c r="N261" s="23">
        <v>-0.2</v>
      </c>
      <c r="O261" s="23">
        <v>60.4</v>
      </c>
      <c r="P261" s="23">
        <v>30.3</v>
      </c>
      <c r="Q261" s="23">
        <f t="shared" si="28"/>
        <v>30.35</v>
      </c>
      <c r="S261"/>
      <c r="T261"/>
      <c r="Y261" s="30"/>
      <c r="Z261" s="30"/>
      <c r="AA261" s="30"/>
      <c r="AB261" s="30"/>
      <c r="AD261">
        <v>2534</v>
      </c>
      <c r="AE261">
        <v>242</v>
      </c>
      <c r="AF261">
        <v>106</v>
      </c>
      <c r="AG261">
        <v>52</v>
      </c>
      <c r="AH261">
        <v>17</v>
      </c>
      <c r="AI261">
        <v>52</v>
      </c>
      <c r="AJ261">
        <f t="shared" si="29"/>
        <v>53724.381625441696</v>
      </c>
      <c r="AK261">
        <f t="shared" si="29"/>
        <v>5130.7420494699645</v>
      </c>
      <c r="AL261">
        <f t="shared" si="29"/>
        <v>2247.3498233215546</v>
      </c>
      <c r="AM261">
        <f t="shared" si="29"/>
        <v>1102.4734982332154</v>
      </c>
      <c r="AN261">
        <f t="shared" si="29"/>
        <v>360.42402826855124</v>
      </c>
      <c r="AO261">
        <f t="shared" si="29"/>
        <v>1102.4734982332154</v>
      </c>
      <c r="AP261" s="26">
        <v>0.005</v>
      </c>
      <c r="AS261" s="26">
        <v>0.042</v>
      </c>
      <c r="AU261">
        <v>-0.3097296357</v>
      </c>
      <c r="AV261"/>
      <c r="AW261" s="24">
        <v>0.006</v>
      </c>
    </row>
    <row r="262" spans="1:49" ht="12.75">
      <c r="A262" s="19">
        <v>37694</v>
      </c>
      <c r="B262" s="22">
        <v>73</v>
      </c>
      <c r="C262" s="21">
        <v>0.819675922</v>
      </c>
      <c r="D262" s="20">
        <v>0.819675922</v>
      </c>
      <c r="E262" s="24">
        <v>0</v>
      </c>
      <c r="F262">
        <v>39.46204426</v>
      </c>
      <c r="G262">
        <v>-77.15414751</v>
      </c>
      <c r="H262" s="26">
        <v>836.9</v>
      </c>
      <c r="I262" s="23">
        <f t="shared" si="24"/>
        <v>801.75</v>
      </c>
      <c r="J262">
        <f t="shared" si="25"/>
        <v>1944.1329444127675</v>
      </c>
      <c r="K262" s="23">
        <f t="shared" si="26"/>
        <v>2187.6329444127678</v>
      </c>
      <c r="L262" s="23">
        <f t="shared" si="22"/>
        <v>2206.6519444127675</v>
      </c>
      <c r="M262" s="23">
        <f t="shared" si="27"/>
        <v>2197.142444412768</v>
      </c>
      <c r="N262" s="23">
        <v>0.4</v>
      </c>
      <c r="O262" s="23">
        <v>60</v>
      </c>
      <c r="P262" s="23">
        <v>33.8</v>
      </c>
      <c r="Q262" s="23">
        <f t="shared" si="28"/>
        <v>32.05</v>
      </c>
      <c r="S262"/>
      <c r="T262"/>
      <c r="Y262" s="30"/>
      <c r="Z262" s="30"/>
      <c r="AA262" s="30"/>
      <c r="AB262" s="30"/>
      <c r="AD262">
        <v>2055</v>
      </c>
      <c r="AE262">
        <v>217</v>
      </c>
      <c r="AF262">
        <v>115</v>
      </c>
      <c r="AG262">
        <v>36</v>
      </c>
      <c r="AH262">
        <v>16</v>
      </c>
      <c r="AI262">
        <v>45</v>
      </c>
      <c r="AJ262">
        <f t="shared" si="29"/>
        <v>43568.90459363958</v>
      </c>
      <c r="AK262">
        <f t="shared" si="29"/>
        <v>4600.706713780919</v>
      </c>
      <c r="AL262">
        <f t="shared" si="29"/>
        <v>2438.1625441696115</v>
      </c>
      <c r="AM262">
        <f t="shared" si="29"/>
        <v>763.2508833922261</v>
      </c>
      <c r="AN262">
        <f t="shared" si="29"/>
        <v>339.22261484098937</v>
      </c>
      <c r="AO262">
        <f t="shared" si="29"/>
        <v>954.0636042402826</v>
      </c>
      <c r="AP262" s="26">
        <v>0.005</v>
      </c>
      <c r="AS262" s="26">
        <v>0.042</v>
      </c>
      <c r="AU262">
        <v>-0.3703222573</v>
      </c>
      <c r="AV262"/>
      <c r="AW262" s="24">
        <v>0.002</v>
      </c>
    </row>
    <row r="263" spans="1:49" ht="12.75">
      <c r="A263" s="19">
        <v>37694</v>
      </c>
      <c r="B263" s="22">
        <v>73</v>
      </c>
      <c r="C263" s="21">
        <v>0.819791675</v>
      </c>
      <c r="D263" s="20">
        <v>0.819791675</v>
      </c>
      <c r="E263" s="24">
        <v>0</v>
      </c>
      <c r="F263">
        <v>39.46372508</v>
      </c>
      <c r="G263">
        <v>-77.14703869</v>
      </c>
      <c r="H263" s="26">
        <v>834</v>
      </c>
      <c r="I263" s="23">
        <f t="shared" si="24"/>
        <v>798.85</v>
      </c>
      <c r="J263">
        <f t="shared" si="25"/>
        <v>1974.2235171099255</v>
      </c>
      <c r="K263" s="23">
        <f t="shared" si="26"/>
        <v>2217.7235171099255</v>
      </c>
      <c r="L263" s="23">
        <f t="shared" si="22"/>
        <v>2236.7425171099258</v>
      </c>
      <c r="M263" s="23">
        <f t="shared" si="27"/>
        <v>2227.2330171099256</v>
      </c>
      <c r="N263" s="23">
        <v>0.3</v>
      </c>
      <c r="O263" s="23">
        <v>59.3</v>
      </c>
      <c r="P263" s="23">
        <v>34.3</v>
      </c>
      <c r="Q263" s="23">
        <f t="shared" si="28"/>
        <v>34.05</v>
      </c>
      <c r="S263">
        <v>8.88E-06</v>
      </c>
      <c r="T263">
        <v>6.12E-06</v>
      </c>
      <c r="U263">
        <v>4.21E-06</v>
      </c>
      <c r="V263">
        <v>2.25E-06</v>
      </c>
      <c r="W263">
        <v>8.17E-07</v>
      </c>
      <c r="X263">
        <v>-1.19E-06</v>
      </c>
      <c r="Y263" s="30">
        <v>781.3</v>
      </c>
      <c r="Z263" s="30">
        <v>293.1</v>
      </c>
      <c r="AA263" s="30">
        <v>286.2</v>
      </c>
      <c r="AB263" s="30">
        <v>12.9</v>
      </c>
      <c r="AD263">
        <v>1410</v>
      </c>
      <c r="AE263">
        <v>138</v>
      </c>
      <c r="AF263">
        <v>95</v>
      </c>
      <c r="AG263">
        <v>19</v>
      </c>
      <c r="AH263">
        <v>8</v>
      </c>
      <c r="AI263">
        <v>34</v>
      </c>
      <c r="AJ263">
        <f t="shared" si="29"/>
        <v>29893.99293286219</v>
      </c>
      <c r="AK263">
        <f t="shared" si="29"/>
        <v>2925.7950530035337</v>
      </c>
      <c r="AL263">
        <f t="shared" si="29"/>
        <v>2014.1342756183744</v>
      </c>
      <c r="AM263">
        <f t="shared" si="29"/>
        <v>402.8268551236749</v>
      </c>
      <c r="AN263">
        <f t="shared" si="29"/>
        <v>169.61130742049468</v>
      </c>
      <c r="AO263">
        <f t="shared" si="29"/>
        <v>720.8480565371025</v>
      </c>
      <c r="AP263" s="26">
        <v>0.004</v>
      </c>
      <c r="AS263" s="26">
        <v>0.042</v>
      </c>
      <c r="AU263">
        <v>-0.382488966</v>
      </c>
      <c r="AV263"/>
      <c r="AW263" s="24">
        <v>0.001</v>
      </c>
    </row>
    <row r="264" spans="1:49" ht="12.75">
      <c r="A264" s="19">
        <v>37694</v>
      </c>
      <c r="B264" s="22">
        <v>73</v>
      </c>
      <c r="C264" s="21">
        <v>0.819907427</v>
      </c>
      <c r="D264" s="20">
        <v>0.819907427</v>
      </c>
      <c r="E264" s="24">
        <v>0</v>
      </c>
      <c r="F264">
        <v>39.46490718</v>
      </c>
      <c r="G264">
        <v>-77.1397211</v>
      </c>
      <c r="H264" s="26">
        <v>831.4</v>
      </c>
      <c r="I264" s="23">
        <f t="shared" si="24"/>
        <v>796.25</v>
      </c>
      <c r="J264">
        <f t="shared" si="25"/>
        <v>2001.294287203469</v>
      </c>
      <c r="K264" s="23">
        <f t="shared" si="26"/>
        <v>2244.794287203469</v>
      </c>
      <c r="L264" s="23">
        <f t="shared" si="22"/>
        <v>2263.813287203469</v>
      </c>
      <c r="M264" s="23">
        <f t="shared" si="27"/>
        <v>2254.3037872034693</v>
      </c>
      <c r="N264" s="23">
        <v>0.2</v>
      </c>
      <c r="O264" s="23">
        <v>58.9</v>
      </c>
      <c r="P264" s="23">
        <v>38.7</v>
      </c>
      <c r="Q264" s="23">
        <f t="shared" si="28"/>
        <v>36.5</v>
      </c>
      <c r="S264"/>
      <c r="T264"/>
      <c r="Y264" s="30"/>
      <c r="Z264" s="30"/>
      <c r="AA264" s="30"/>
      <c r="AB264" s="30"/>
      <c r="AC264">
        <v>1478</v>
      </c>
      <c r="AD264">
        <v>1056</v>
      </c>
      <c r="AE264">
        <v>105</v>
      </c>
      <c r="AF264">
        <v>66</v>
      </c>
      <c r="AG264">
        <v>30</v>
      </c>
      <c r="AH264">
        <v>10</v>
      </c>
      <c r="AI264">
        <v>33</v>
      </c>
      <c r="AJ264">
        <f t="shared" si="29"/>
        <v>22388.6925795053</v>
      </c>
      <c r="AK264">
        <f t="shared" si="29"/>
        <v>2226.1484098939927</v>
      </c>
      <c r="AL264">
        <f t="shared" si="29"/>
        <v>1399.2932862190812</v>
      </c>
      <c r="AM264">
        <f t="shared" si="29"/>
        <v>636.0424028268551</v>
      </c>
      <c r="AN264">
        <f t="shared" si="29"/>
        <v>212.01413427561837</v>
      </c>
      <c r="AO264">
        <f t="shared" si="29"/>
        <v>699.6466431095406</v>
      </c>
      <c r="AP264" s="26">
        <v>0.004</v>
      </c>
      <c r="AS264" s="26">
        <v>0.04</v>
      </c>
      <c r="AU264">
        <v>-0.4058257937</v>
      </c>
      <c r="AV264"/>
      <c r="AW264" s="24">
        <v>-0.002</v>
      </c>
    </row>
    <row r="265" spans="1:49" ht="12.75">
      <c r="A265" s="19">
        <v>37694</v>
      </c>
      <c r="B265" s="22">
        <v>73</v>
      </c>
      <c r="C265" s="21">
        <v>0.820023119</v>
      </c>
      <c r="D265" s="20">
        <v>0.820023119</v>
      </c>
      <c r="E265" s="24">
        <v>0</v>
      </c>
      <c r="F265">
        <v>39.46595995</v>
      </c>
      <c r="G265">
        <v>-77.13237774</v>
      </c>
      <c r="H265" s="26">
        <v>828.5</v>
      </c>
      <c r="I265" s="23">
        <f t="shared" si="24"/>
        <v>793.35</v>
      </c>
      <c r="J265">
        <f t="shared" si="25"/>
        <v>2031.5930865183825</v>
      </c>
      <c r="K265" s="23">
        <f t="shared" si="26"/>
        <v>2275.0930865183827</v>
      </c>
      <c r="L265" s="23">
        <f aca="true" t="shared" si="30" ref="L265:L328">J265+262.519</f>
        <v>2294.1120865183825</v>
      </c>
      <c r="M265" s="23">
        <f t="shared" si="27"/>
        <v>2284.602586518383</v>
      </c>
      <c r="N265" s="23">
        <v>0.2</v>
      </c>
      <c r="O265" s="23">
        <v>58.6</v>
      </c>
      <c r="P265" s="23">
        <v>38.7</v>
      </c>
      <c r="Q265" s="23">
        <f t="shared" si="28"/>
        <v>38.7</v>
      </c>
      <c r="S265"/>
      <c r="T265"/>
      <c r="Y265" s="30"/>
      <c r="Z265" s="30"/>
      <c r="AA265" s="30"/>
      <c r="AB265" s="30"/>
      <c r="AD265">
        <v>962</v>
      </c>
      <c r="AE265">
        <v>83</v>
      </c>
      <c r="AF265">
        <v>55</v>
      </c>
      <c r="AG265">
        <v>18</v>
      </c>
      <c r="AH265">
        <v>8</v>
      </c>
      <c r="AI265">
        <v>21</v>
      </c>
      <c r="AJ265">
        <f t="shared" si="29"/>
        <v>20395.759717314486</v>
      </c>
      <c r="AK265">
        <f t="shared" si="29"/>
        <v>1759.7173144876324</v>
      </c>
      <c r="AL265">
        <f t="shared" si="29"/>
        <v>1166.077738515901</v>
      </c>
      <c r="AM265">
        <f t="shared" si="29"/>
        <v>381.62544169611306</v>
      </c>
      <c r="AN265">
        <f t="shared" si="29"/>
        <v>169.61130742049468</v>
      </c>
      <c r="AO265">
        <f t="shared" si="29"/>
        <v>445.22968197879857</v>
      </c>
      <c r="AP265" s="26">
        <v>0.006</v>
      </c>
      <c r="AS265" s="26">
        <v>0.021</v>
      </c>
      <c r="AU265">
        <v>-0.4403419197</v>
      </c>
      <c r="AV265"/>
      <c r="AW265" s="24">
        <v>0.006</v>
      </c>
    </row>
    <row r="266" spans="1:49" ht="12.75">
      <c r="A266" s="19">
        <v>37694</v>
      </c>
      <c r="B266" s="22">
        <v>73</v>
      </c>
      <c r="C266" s="21">
        <v>0.820138872</v>
      </c>
      <c r="D266" s="20">
        <v>0.820138872</v>
      </c>
      <c r="E266" s="24">
        <v>0</v>
      </c>
      <c r="F266">
        <v>39.46698469</v>
      </c>
      <c r="G266">
        <v>-77.12498608</v>
      </c>
      <c r="H266" s="26">
        <v>826.5</v>
      </c>
      <c r="I266" s="23">
        <f aca="true" t="shared" si="31" ref="I266:I329">H266-35.15</f>
        <v>791.35</v>
      </c>
      <c r="J266">
        <f aca="true" t="shared" si="32" ref="J266:J329">(8303.951372*(LN(1013.25/I266)))</f>
        <v>2052.5534090548767</v>
      </c>
      <c r="K266" s="23">
        <f aca="true" t="shared" si="33" ref="K266:K329">J266+243.5</f>
        <v>2296.0534090548767</v>
      </c>
      <c r="L266" s="23">
        <f t="shared" si="30"/>
        <v>2315.0724090548765</v>
      </c>
      <c r="M266" s="23">
        <f aca="true" t="shared" si="34" ref="M266:M329">AVERAGE(K266:L266)</f>
        <v>2305.5629090548764</v>
      </c>
      <c r="N266" s="23">
        <v>0.1</v>
      </c>
      <c r="O266" s="23">
        <v>58.4</v>
      </c>
      <c r="P266" s="23">
        <v>41.7</v>
      </c>
      <c r="Q266" s="23">
        <f t="shared" si="28"/>
        <v>40.2</v>
      </c>
      <c r="S266">
        <v>8.56E-06</v>
      </c>
      <c r="T266">
        <v>5.94E-06</v>
      </c>
      <c r="U266">
        <v>4.52E-06</v>
      </c>
      <c r="V266">
        <v>2.3E-06</v>
      </c>
      <c r="W266">
        <v>8.52E-07</v>
      </c>
      <c r="X266">
        <v>-1.15E-06</v>
      </c>
      <c r="Y266" s="30">
        <v>773.1</v>
      </c>
      <c r="Z266" s="30">
        <v>293</v>
      </c>
      <c r="AA266" s="30">
        <v>286.1</v>
      </c>
      <c r="AB266" s="30">
        <v>12.9</v>
      </c>
      <c r="AD266">
        <v>757</v>
      </c>
      <c r="AE266">
        <v>77</v>
      </c>
      <c r="AF266">
        <v>48</v>
      </c>
      <c r="AG266">
        <v>20</v>
      </c>
      <c r="AH266">
        <v>8</v>
      </c>
      <c r="AI266">
        <v>25</v>
      </c>
      <c r="AJ266">
        <f t="shared" si="29"/>
        <v>16049.469964664311</v>
      </c>
      <c r="AK266">
        <f t="shared" si="29"/>
        <v>1632.5088339222614</v>
      </c>
      <c r="AL266">
        <f t="shared" si="29"/>
        <v>1017.6678445229682</v>
      </c>
      <c r="AM266">
        <f t="shared" si="29"/>
        <v>424.02826855123675</v>
      </c>
      <c r="AN266">
        <f t="shared" si="29"/>
        <v>169.61130742049468</v>
      </c>
      <c r="AO266">
        <f t="shared" si="29"/>
        <v>530.035335689046</v>
      </c>
      <c r="AP266" s="26">
        <v>0.005</v>
      </c>
      <c r="AS266" s="26">
        <v>0.032</v>
      </c>
      <c r="AU266">
        <v>-0.4609379768</v>
      </c>
      <c r="AV266"/>
      <c r="AW266" s="24">
        <v>0.009</v>
      </c>
    </row>
    <row r="267" spans="1:49" ht="12.75">
      <c r="A267" s="19">
        <v>37694</v>
      </c>
      <c r="B267" s="22">
        <v>73</v>
      </c>
      <c r="C267" s="21">
        <v>0.820254624</v>
      </c>
      <c r="D267" s="20">
        <v>0.820254624</v>
      </c>
      <c r="E267" s="24">
        <v>0</v>
      </c>
      <c r="F267">
        <v>39.46780049</v>
      </c>
      <c r="G267">
        <v>-77.11740868</v>
      </c>
      <c r="H267" s="26">
        <v>824.5</v>
      </c>
      <c r="I267" s="23">
        <f t="shared" si="31"/>
        <v>789.35</v>
      </c>
      <c r="J267">
        <f t="shared" si="32"/>
        <v>2073.5667722565913</v>
      </c>
      <c r="K267" s="23">
        <f t="shared" si="33"/>
        <v>2317.0667722565913</v>
      </c>
      <c r="L267" s="23">
        <f t="shared" si="30"/>
        <v>2336.0857722565916</v>
      </c>
      <c r="M267" s="23">
        <f t="shared" si="34"/>
        <v>2326.5762722565914</v>
      </c>
      <c r="N267" s="23">
        <v>0.2</v>
      </c>
      <c r="O267" s="23">
        <v>58.3</v>
      </c>
      <c r="P267" s="23">
        <v>40.1</v>
      </c>
      <c r="Q267" s="23">
        <f t="shared" si="28"/>
        <v>40.900000000000006</v>
      </c>
      <c r="S267"/>
      <c r="T267"/>
      <c r="Y267" s="30"/>
      <c r="Z267" s="30"/>
      <c r="AA267" s="30"/>
      <c r="AB267" s="30"/>
      <c r="AD267">
        <v>621</v>
      </c>
      <c r="AE267">
        <v>57</v>
      </c>
      <c r="AF267">
        <v>39</v>
      </c>
      <c r="AG267">
        <v>20</v>
      </c>
      <c r="AH267">
        <v>5</v>
      </c>
      <c r="AI267">
        <v>18</v>
      </c>
      <c r="AJ267">
        <f t="shared" si="29"/>
        <v>13166.0777385159</v>
      </c>
      <c r="AK267">
        <f t="shared" si="29"/>
        <v>1208.4805653710248</v>
      </c>
      <c r="AL267">
        <f t="shared" si="29"/>
        <v>826.8551236749116</v>
      </c>
      <c r="AM267">
        <f t="shared" si="29"/>
        <v>424.02826855123675</v>
      </c>
      <c r="AN267">
        <f t="shared" si="29"/>
        <v>106.00706713780919</v>
      </c>
      <c r="AO267">
        <f t="shared" si="29"/>
        <v>381.62544169611306</v>
      </c>
      <c r="AP267" s="26">
        <v>0.003</v>
      </c>
      <c r="AS267" s="26">
        <v>0.03</v>
      </c>
      <c r="AU267">
        <v>-0.5318100452</v>
      </c>
      <c r="AV267"/>
      <c r="AW267" s="24">
        <v>0.003</v>
      </c>
    </row>
    <row r="268" spans="1:49" ht="12.75">
      <c r="A268" s="19">
        <v>37694</v>
      </c>
      <c r="B268" s="22">
        <v>73</v>
      </c>
      <c r="C268" s="21">
        <v>0.820370376</v>
      </c>
      <c r="D268" s="20">
        <v>0.820370376</v>
      </c>
      <c r="E268" s="24">
        <v>0</v>
      </c>
      <c r="F268">
        <v>39.46845261</v>
      </c>
      <c r="G268">
        <v>-77.10975946</v>
      </c>
      <c r="H268" s="26">
        <v>823.9</v>
      </c>
      <c r="I268" s="23">
        <f t="shared" si="31"/>
        <v>788.75</v>
      </c>
      <c r="J268">
        <f t="shared" si="32"/>
        <v>2079.881164327152</v>
      </c>
      <c r="K268" s="23">
        <f t="shared" si="33"/>
        <v>2323.381164327152</v>
      </c>
      <c r="L268" s="23">
        <f t="shared" si="30"/>
        <v>2342.400164327152</v>
      </c>
      <c r="M268" s="23">
        <f t="shared" si="34"/>
        <v>2332.890664327152</v>
      </c>
      <c r="N268" s="23">
        <v>0.3</v>
      </c>
      <c r="O268" s="23">
        <v>58.1</v>
      </c>
      <c r="P268" s="23">
        <v>43.1</v>
      </c>
      <c r="Q268" s="23">
        <f t="shared" si="28"/>
        <v>41.6</v>
      </c>
      <c r="S268"/>
      <c r="T268"/>
      <c r="Y268" s="30"/>
      <c r="Z268" s="30"/>
      <c r="AA268" s="30"/>
      <c r="AB268" s="30"/>
      <c r="AD268">
        <v>551</v>
      </c>
      <c r="AE268">
        <v>48</v>
      </c>
      <c r="AF268">
        <v>37</v>
      </c>
      <c r="AG268">
        <v>10</v>
      </c>
      <c r="AH268">
        <v>6</v>
      </c>
      <c r="AI268">
        <v>14</v>
      </c>
      <c r="AJ268">
        <f t="shared" si="29"/>
        <v>11681.978798586571</v>
      </c>
      <c r="AK268">
        <f t="shared" si="29"/>
        <v>1017.6678445229682</v>
      </c>
      <c r="AL268">
        <f t="shared" si="29"/>
        <v>784.452296819788</v>
      </c>
      <c r="AM268">
        <f t="shared" si="29"/>
        <v>212.01413427561837</v>
      </c>
      <c r="AN268">
        <f t="shared" si="29"/>
        <v>127.20848056537102</v>
      </c>
      <c r="AO268">
        <f t="shared" si="29"/>
        <v>296.81978798586573</v>
      </c>
      <c r="AP268" s="26">
        <v>0.004</v>
      </c>
      <c r="AS268" s="26">
        <v>0.022</v>
      </c>
      <c r="AU268">
        <v>-0.4986619055</v>
      </c>
      <c r="AV268"/>
      <c r="AW268" s="24">
        <v>0.004</v>
      </c>
    </row>
    <row r="269" spans="1:49" ht="12.75">
      <c r="A269" s="19">
        <v>37694</v>
      </c>
      <c r="B269" s="22">
        <v>73</v>
      </c>
      <c r="C269" s="21">
        <v>0.820486128</v>
      </c>
      <c r="D269" s="20">
        <v>0.820486128</v>
      </c>
      <c r="E269" s="24">
        <v>0</v>
      </c>
      <c r="F269">
        <v>39.46902708</v>
      </c>
      <c r="G269">
        <v>-77.10184947</v>
      </c>
      <c r="H269" s="26">
        <v>824.7</v>
      </c>
      <c r="I269" s="23">
        <f t="shared" si="31"/>
        <v>789.5500000000001</v>
      </c>
      <c r="J269">
        <f t="shared" si="32"/>
        <v>2071.4630414525086</v>
      </c>
      <c r="K269" s="23">
        <f t="shared" si="33"/>
        <v>2314.9630414525086</v>
      </c>
      <c r="L269" s="23">
        <f t="shared" si="30"/>
        <v>2333.9820414525084</v>
      </c>
      <c r="M269" s="23">
        <f t="shared" si="34"/>
        <v>2324.4725414525083</v>
      </c>
      <c r="N269" s="23">
        <v>0.4</v>
      </c>
      <c r="O269" s="23">
        <v>57.7</v>
      </c>
      <c r="P269" s="23">
        <v>40.7</v>
      </c>
      <c r="Q269" s="23">
        <f t="shared" si="28"/>
        <v>41.900000000000006</v>
      </c>
      <c r="S269">
        <v>7.87E-06</v>
      </c>
      <c r="T269">
        <v>5.59E-06</v>
      </c>
      <c r="U269">
        <v>4.06E-06</v>
      </c>
      <c r="V269">
        <v>2.42E-06</v>
      </c>
      <c r="W269">
        <v>9.05E-07</v>
      </c>
      <c r="X269">
        <v>-1.17E-06</v>
      </c>
      <c r="Y269" s="30">
        <v>768.3</v>
      </c>
      <c r="Z269" s="30">
        <v>292.9</v>
      </c>
      <c r="AA269" s="30">
        <v>286</v>
      </c>
      <c r="AB269" s="30">
        <v>13.1</v>
      </c>
      <c r="AD269">
        <v>661</v>
      </c>
      <c r="AE269">
        <v>61</v>
      </c>
      <c r="AF269">
        <v>31</v>
      </c>
      <c r="AG269">
        <v>12</v>
      </c>
      <c r="AH269">
        <v>7</v>
      </c>
      <c r="AI269">
        <v>28</v>
      </c>
      <c r="AJ269">
        <f t="shared" si="29"/>
        <v>14014.134275618375</v>
      </c>
      <c r="AK269">
        <f t="shared" si="29"/>
        <v>1293.286219081272</v>
      </c>
      <c r="AL269">
        <f t="shared" si="29"/>
        <v>657.243816254417</v>
      </c>
      <c r="AM269">
        <f t="shared" si="29"/>
        <v>254.41696113074204</v>
      </c>
      <c r="AN269">
        <f t="shared" si="29"/>
        <v>148.40989399293287</v>
      </c>
      <c r="AO269">
        <f t="shared" si="29"/>
        <v>593.6395759717315</v>
      </c>
      <c r="AP269" s="26">
        <v>0.004</v>
      </c>
      <c r="AS269" s="26">
        <v>0.032</v>
      </c>
      <c r="AU269">
        <v>-0.4986619055</v>
      </c>
      <c r="AV269"/>
      <c r="AW269" s="24">
        <v>5.039</v>
      </c>
    </row>
    <row r="270" spans="1:49" ht="12.75">
      <c r="A270" s="19">
        <v>37694</v>
      </c>
      <c r="B270" s="22">
        <v>73</v>
      </c>
      <c r="C270" s="21">
        <v>0.820601881</v>
      </c>
      <c r="D270" s="20">
        <v>0.820601881</v>
      </c>
      <c r="E270" s="24">
        <v>0</v>
      </c>
      <c r="F270">
        <v>39.46976628</v>
      </c>
      <c r="G270">
        <v>-77.09357353</v>
      </c>
      <c r="H270" s="26">
        <v>823.2</v>
      </c>
      <c r="I270" s="23">
        <f t="shared" si="31"/>
        <v>788.0500000000001</v>
      </c>
      <c r="J270">
        <f t="shared" si="32"/>
        <v>2087.254028789683</v>
      </c>
      <c r="K270" s="23">
        <f t="shared" si="33"/>
        <v>2330.754028789683</v>
      </c>
      <c r="L270" s="23">
        <f t="shared" si="30"/>
        <v>2349.773028789683</v>
      </c>
      <c r="M270" s="23">
        <f t="shared" si="34"/>
        <v>2340.263528789683</v>
      </c>
      <c r="N270" s="23">
        <v>0.4</v>
      </c>
      <c r="O270" s="23">
        <v>57.5</v>
      </c>
      <c r="P270" s="23">
        <v>42.6</v>
      </c>
      <c r="Q270" s="23">
        <f t="shared" si="28"/>
        <v>41.650000000000006</v>
      </c>
      <c r="S270"/>
      <c r="T270"/>
      <c r="Y270" s="30"/>
      <c r="Z270" s="30"/>
      <c r="AA270" s="30"/>
      <c r="AB270" s="30"/>
      <c r="AC270">
        <v>1183</v>
      </c>
      <c r="AD270">
        <v>721</v>
      </c>
      <c r="AE270">
        <v>72</v>
      </c>
      <c r="AF270">
        <v>54</v>
      </c>
      <c r="AG270">
        <v>15</v>
      </c>
      <c r="AH270">
        <v>3</v>
      </c>
      <c r="AI270">
        <v>19</v>
      </c>
      <c r="AJ270">
        <f t="shared" si="29"/>
        <v>15286.219081272084</v>
      </c>
      <c r="AK270">
        <f t="shared" si="29"/>
        <v>1526.5017667844522</v>
      </c>
      <c r="AL270">
        <f t="shared" si="29"/>
        <v>1144.8763250883392</v>
      </c>
      <c r="AM270">
        <f t="shared" si="29"/>
        <v>318.02120141342755</v>
      </c>
      <c r="AN270">
        <f t="shared" si="29"/>
        <v>63.60424028268551</v>
      </c>
      <c r="AO270">
        <f t="shared" si="29"/>
        <v>402.8268551236749</v>
      </c>
      <c r="AP270" s="26">
        <v>0.004</v>
      </c>
      <c r="AS270" s="26">
        <v>0.031</v>
      </c>
      <c r="AU270">
        <v>-0.5266321301</v>
      </c>
      <c r="AV270"/>
      <c r="AW270" s="24">
        <v>5.039</v>
      </c>
    </row>
    <row r="271" spans="1:49" ht="12.75">
      <c r="A271" s="19">
        <v>37694</v>
      </c>
      <c r="B271" s="22">
        <v>73</v>
      </c>
      <c r="C271" s="21">
        <v>0.820717573</v>
      </c>
      <c r="D271" s="20">
        <v>0.820717573</v>
      </c>
      <c r="E271" s="24">
        <v>0</v>
      </c>
      <c r="F271">
        <v>39.47071454</v>
      </c>
      <c r="G271">
        <v>-77.08494275</v>
      </c>
      <c r="H271" s="26">
        <v>823</v>
      </c>
      <c r="I271" s="23">
        <f t="shared" si="31"/>
        <v>787.85</v>
      </c>
      <c r="J271">
        <f t="shared" si="32"/>
        <v>2089.361764411635</v>
      </c>
      <c r="K271" s="23">
        <f t="shared" si="33"/>
        <v>2332.861764411635</v>
      </c>
      <c r="L271" s="23">
        <f t="shared" si="30"/>
        <v>2351.880764411635</v>
      </c>
      <c r="M271" s="23">
        <f t="shared" si="34"/>
        <v>2342.371264411635</v>
      </c>
      <c r="N271" s="23">
        <v>0.5</v>
      </c>
      <c r="O271" s="23">
        <v>57.3</v>
      </c>
      <c r="P271" s="23">
        <v>40.6</v>
      </c>
      <c r="Q271" s="23">
        <f t="shared" si="28"/>
        <v>41.6</v>
      </c>
      <c r="S271"/>
      <c r="T271"/>
      <c r="Y271" s="30"/>
      <c r="Z271" s="30"/>
      <c r="AA271" s="30"/>
      <c r="AB271" s="30"/>
      <c r="AD271">
        <v>749</v>
      </c>
      <c r="AE271">
        <v>88</v>
      </c>
      <c r="AF271">
        <v>55</v>
      </c>
      <c r="AG271">
        <v>16</v>
      </c>
      <c r="AH271">
        <v>3</v>
      </c>
      <c r="AI271">
        <v>16</v>
      </c>
      <c r="AJ271">
        <f t="shared" si="29"/>
        <v>15879.858657243816</v>
      </c>
      <c r="AK271">
        <f t="shared" si="29"/>
        <v>1865.7243816254415</v>
      </c>
      <c r="AL271">
        <f t="shared" si="29"/>
        <v>1166.077738515901</v>
      </c>
      <c r="AM271">
        <f t="shared" si="29"/>
        <v>339.22261484098937</v>
      </c>
      <c r="AN271">
        <f t="shared" si="29"/>
        <v>63.60424028268551</v>
      </c>
      <c r="AO271">
        <f t="shared" si="29"/>
        <v>339.22261484098937</v>
      </c>
      <c r="AP271" s="26">
        <v>0.004</v>
      </c>
      <c r="AS271" s="26">
        <v>0.041</v>
      </c>
      <c r="AW271" s="24">
        <v>5.039</v>
      </c>
    </row>
    <row r="272" spans="1:49" ht="12.75">
      <c r="A272" s="19">
        <v>37694</v>
      </c>
      <c r="B272" s="22">
        <v>73</v>
      </c>
      <c r="C272" s="21">
        <v>0.820833325</v>
      </c>
      <c r="D272" s="20">
        <v>0.820833325</v>
      </c>
      <c r="E272" s="24">
        <v>0</v>
      </c>
      <c r="F272">
        <v>39.4714746</v>
      </c>
      <c r="G272">
        <v>-77.07629383</v>
      </c>
      <c r="H272" s="26">
        <v>823.2</v>
      </c>
      <c r="I272" s="23">
        <f t="shared" si="31"/>
        <v>788.0500000000001</v>
      </c>
      <c r="J272">
        <f t="shared" si="32"/>
        <v>2087.254028789683</v>
      </c>
      <c r="K272" s="23">
        <f t="shared" si="33"/>
        <v>2330.754028789683</v>
      </c>
      <c r="L272" s="23">
        <f t="shared" si="30"/>
        <v>2349.773028789683</v>
      </c>
      <c r="M272" s="23">
        <f t="shared" si="34"/>
        <v>2340.263528789683</v>
      </c>
      <c r="N272" s="23">
        <v>0.7</v>
      </c>
      <c r="O272" s="23">
        <v>57.1</v>
      </c>
      <c r="P272" s="23">
        <v>43.1</v>
      </c>
      <c r="Q272" s="23">
        <f t="shared" si="28"/>
        <v>41.85</v>
      </c>
      <c r="S272"/>
      <c r="T272"/>
      <c r="Y272" s="30"/>
      <c r="Z272" s="30"/>
      <c r="AA272" s="30"/>
      <c r="AB272" s="30"/>
      <c r="AD272">
        <v>794</v>
      </c>
      <c r="AE272">
        <v>73</v>
      </c>
      <c r="AF272">
        <v>66</v>
      </c>
      <c r="AG272">
        <v>18</v>
      </c>
      <c r="AH272">
        <v>5</v>
      </c>
      <c r="AI272">
        <v>26</v>
      </c>
      <c r="AJ272">
        <f t="shared" si="29"/>
        <v>16833.9222614841</v>
      </c>
      <c r="AK272">
        <f t="shared" si="29"/>
        <v>1547.703180212014</v>
      </c>
      <c r="AL272">
        <f t="shared" si="29"/>
        <v>1399.2932862190812</v>
      </c>
      <c r="AM272">
        <f t="shared" si="29"/>
        <v>381.62544169611306</v>
      </c>
      <c r="AN272">
        <f t="shared" si="29"/>
        <v>106.00706713780919</v>
      </c>
      <c r="AO272">
        <f t="shared" si="29"/>
        <v>551.2367491166077</v>
      </c>
      <c r="AP272" s="26">
        <v>0.004</v>
      </c>
      <c r="AS272" s="26">
        <v>0.05</v>
      </c>
      <c r="AW272" s="24">
        <v>5.038</v>
      </c>
    </row>
    <row r="273" spans="1:49" ht="12.75">
      <c r="A273" s="19">
        <v>37694</v>
      </c>
      <c r="B273" s="22">
        <v>73</v>
      </c>
      <c r="C273" s="21">
        <v>0.820949078</v>
      </c>
      <c r="D273" s="20">
        <v>0.820949078</v>
      </c>
      <c r="E273" s="24">
        <v>0</v>
      </c>
      <c r="F273">
        <v>39.47253516</v>
      </c>
      <c r="G273">
        <v>-77.06752044</v>
      </c>
      <c r="H273" s="26">
        <v>824.3</v>
      </c>
      <c r="I273" s="23">
        <f t="shared" si="31"/>
        <v>789.15</v>
      </c>
      <c r="J273">
        <f t="shared" si="32"/>
        <v>2075.671036156861</v>
      </c>
      <c r="K273" s="23">
        <f t="shared" si="33"/>
        <v>2319.171036156861</v>
      </c>
      <c r="L273" s="23">
        <f t="shared" si="30"/>
        <v>2338.1900361568614</v>
      </c>
      <c r="M273" s="23">
        <f t="shared" si="34"/>
        <v>2328.6805361568613</v>
      </c>
      <c r="N273" s="23">
        <v>0.8</v>
      </c>
      <c r="O273" s="23">
        <v>56.7</v>
      </c>
      <c r="P273" s="23">
        <v>40.2</v>
      </c>
      <c r="Q273" s="23">
        <f t="shared" si="28"/>
        <v>41.650000000000006</v>
      </c>
      <c r="S273">
        <v>8.64E-06</v>
      </c>
      <c r="T273">
        <v>5.2E-06</v>
      </c>
      <c r="U273">
        <v>4.31E-06</v>
      </c>
      <c r="V273">
        <v>2.47E-06</v>
      </c>
      <c r="W273">
        <v>9.27E-07</v>
      </c>
      <c r="X273">
        <v>-1.17E-06</v>
      </c>
      <c r="Y273" s="30">
        <v>766.9</v>
      </c>
      <c r="Z273" s="30">
        <v>292.9</v>
      </c>
      <c r="AA273" s="30">
        <v>285.9</v>
      </c>
      <c r="AB273" s="30">
        <v>13.1</v>
      </c>
      <c r="AD273">
        <v>857</v>
      </c>
      <c r="AE273">
        <v>106</v>
      </c>
      <c r="AF273">
        <v>58</v>
      </c>
      <c r="AG273">
        <v>25</v>
      </c>
      <c r="AH273">
        <v>4</v>
      </c>
      <c r="AI273">
        <v>22</v>
      </c>
      <c r="AJ273">
        <f t="shared" si="29"/>
        <v>18169.611307420495</v>
      </c>
      <c r="AK273">
        <f t="shared" si="29"/>
        <v>2247.3498233215546</v>
      </c>
      <c r="AL273">
        <f t="shared" si="29"/>
        <v>1229.6819787985864</v>
      </c>
      <c r="AM273">
        <f t="shared" si="29"/>
        <v>530.035335689046</v>
      </c>
      <c r="AN273">
        <f t="shared" si="29"/>
        <v>84.80565371024734</v>
      </c>
      <c r="AO273">
        <f t="shared" si="29"/>
        <v>466.4310954063604</v>
      </c>
      <c r="AP273" s="26">
        <v>0.004</v>
      </c>
      <c r="AS273" s="26">
        <v>0.031</v>
      </c>
      <c r="AW273" s="24">
        <v>5.039</v>
      </c>
    </row>
    <row r="274" spans="1:49" ht="12.75">
      <c r="A274" s="19">
        <v>37694</v>
      </c>
      <c r="B274" s="22">
        <v>73</v>
      </c>
      <c r="C274" s="21">
        <v>0.82106483</v>
      </c>
      <c r="D274" s="20">
        <v>0.82106483</v>
      </c>
      <c r="E274" s="24">
        <v>0</v>
      </c>
      <c r="F274">
        <v>39.47361055</v>
      </c>
      <c r="G274">
        <v>-77.05845052</v>
      </c>
      <c r="H274" s="26">
        <v>826.8</v>
      </c>
      <c r="I274" s="23">
        <f t="shared" si="31"/>
        <v>791.65</v>
      </c>
      <c r="J274">
        <f t="shared" si="32"/>
        <v>2049.4059858818837</v>
      </c>
      <c r="K274" s="23">
        <f t="shared" si="33"/>
        <v>2292.9059858818837</v>
      </c>
      <c r="L274" s="23">
        <f t="shared" si="30"/>
        <v>2311.924985881884</v>
      </c>
      <c r="M274" s="23">
        <f t="shared" si="34"/>
        <v>2302.415485881884</v>
      </c>
      <c r="N274" s="23">
        <v>1.1</v>
      </c>
      <c r="O274" s="23">
        <v>56.3</v>
      </c>
      <c r="P274" s="23">
        <v>41.7</v>
      </c>
      <c r="Q274" s="23">
        <f t="shared" si="28"/>
        <v>40.95</v>
      </c>
      <c r="S274"/>
      <c r="T274"/>
      <c r="Y274" s="30"/>
      <c r="Z274" s="30"/>
      <c r="AA274" s="30"/>
      <c r="AB274" s="30"/>
      <c r="AD274">
        <v>906</v>
      </c>
      <c r="AE274">
        <v>96</v>
      </c>
      <c r="AF274">
        <v>60</v>
      </c>
      <c r="AG274">
        <v>15</v>
      </c>
      <c r="AH274">
        <v>6</v>
      </c>
      <c r="AI274">
        <v>15</v>
      </c>
      <c r="AJ274">
        <f t="shared" si="29"/>
        <v>19208.480565371025</v>
      </c>
      <c r="AK274">
        <f t="shared" si="29"/>
        <v>2035.3356890459363</v>
      </c>
      <c r="AL274">
        <f t="shared" si="29"/>
        <v>1272.0848056537102</v>
      </c>
      <c r="AM274">
        <f t="shared" si="29"/>
        <v>318.02120141342755</v>
      </c>
      <c r="AN274">
        <f t="shared" si="29"/>
        <v>127.20848056537102</v>
      </c>
      <c r="AO274">
        <f t="shared" si="29"/>
        <v>318.02120141342755</v>
      </c>
      <c r="AP274" s="26">
        <v>0.004</v>
      </c>
      <c r="AS274" s="26">
        <v>0.011</v>
      </c>
      <c r="AW274" s="24">
        <v>5.039</v>
      </c>
    </row>
    <row r="275" spans="1:49" ht="12.75">
      <c r="A275" s="19">
        <v>37694</v>
      </c>
      <c r="B275" s="22">
        <v>73</v>
      </c>
      <c r="C275" s="21">
        <v>0.821180582</v>
      </c>
      <c r="D275" s="20">
        <v>0.821180582</v>
      </c>
      <c r="E275" s="24">
        <v>0</v>
      </c>
      <c r="F275">
        <v>39.47494531</v>
      </c>
      <c r="G275">
        <v>-77.04908533</v>
      </c>
      <c r="H275" s="26">
        <v>828.1</v>
      </c>
      <c r="I275" s="23">
        <f t="shared" si="31"/>
        <v>792.95</v>
      </c>
      <c r="J275">
        <f t="shared" si="32"/>
        <v>2035.7809206218928</v>
      </c>
      <c r="K275" s="23">
        <f t="shared" si="33"/>
        <v>2279.2809206218926</v>
      </c>
      <c r="L275" s="23">
        <f t="shared" si="30"/>
        <v>2298.299920621893</v>
      </c>
      <c r="M275" s="23">
        <f t="shared" si="34"/>
        <v>2288.7904206218927</v>
      </c>
      <c r="N275" s="23">
        <v>1.3</v>
      </c>
      <c r="O275" s="23">
        <v>55.8</v>
      </c>
      <c r="P275" s="23">
        <v>39.3</v>
      </c>
      <c r="Q275" s="23">
        <f t="shared" si="28"/>
        <v>40.5</v>
      </c>
      <c r="S275"/>
      <c r="T275"/>
      <c r="Y275" s="30"/>
      <c r="Z275" s="30"/>
      <c r="AA275" s="30"/>
      <c r="AB275" s="30"/>
      <c r="AD275">
        <v>863</v>
      </c>
      <c r="AE275">
        <v>109</v>
      </c>
      <c r="AF275">
        <v>55</v>
      </c>
      <c r="AG275">
        <v>15</v>
      </c>
      <c r="AH275">
        <v>6</v>
      </c>
      <c r="AI275">
        <v>17</v>
      </c>
      <c r="AJ275">
        <f t="shared" si="29"/>
        <v>18296.819787985864</v>
      </c>
      <c r="AK275">
        <f t="shared" si="29"/>
        <v>2310.95406360424</v>
      </c>
      <c r="AL275">
        <f t="shared" si="29"/>
        <v>1166.077738515901</v>
      </c>
      <c r="AM275">
        <f t="shared" si="29"/>
        <v>318.02120141342755</v>
      </c>
      <c r="AN275">
        <f t="shared" si="29"/>
        <v>127.20848056537102</v>
      </c>
      <c r="AO275">
        <f t="shared" si="29"/>
        <v>360.42402826855124</v>
      </c>
      <c r="AP275" s="26">
        <v>0.004</v>
      </c>
      <c r="AS275" s="26">
        <v>0.052</v>
      </c>
      <c r="AW275" s="24">
        <v>5.039</v>
      </c>
    </row>
    <row r="276" spans="1:49" ht="12.75">
      <c r="A276" s="19">
        <v>37694</v>
      </c>
      <c r="B276" s="22">
        <v>73</v>
      </c>
      <c r="C276" s="21">
        <v>0.821296275</v>
      </c>
      <c r="D276" s="20">
        <v>0.821296275</v>
      </c>
      <c r="E276" s="24">
        <v>0</v>
      </c>
      <c r="F276">
        <v>39.47684653</v>
      </c>
      <c r="G276">
        <v>-77.03979402</v>
      </c>
      <c r="H276" s="26">
        <v>829.5</v>
      </c>
      <c r="I276" s="23">
        <f t="shared" si="31"/>
        <v>794.35</v>
      </c>
      <c r="J276">
        <f t="shared" si="32"/>
        <v>2021.1327319550996</v>
      </c>
      <c r="K276" s="23">
        <f t="shared" si="33"/>
        <v>2264.6327319550996</v>
      </c>
      <c r="L276" s="23">
        <f t="shared" si="30"/>
        <v>2283.6517319550994</v>
      </c>
      <c r="M276" s="23">
        <f t="shared" si="34"/>
        <v>2274.1422319550993</v>
      </c>
      <c r="N276" s="23">
        <v>1.4</v>
      </c>
      <c r="O276" s="23">
        <v>55.5</v>
      </c>
      <c r="P276" s="23">
        <v>42.1</v>
      </c>
      <c r="Q276" s="23">
        <f t="shared" si="28"/>
        <v>40.7</v>
      </c>
      <c r="S276">
        <v>7.73E-06</v>
      </c>
      <c r="T276">
        <v>5.49E-06</v>
      </c>
      <c r="U276">
        <v>3.63E-06</v>
      </c>
      <c r="V276">
        <v>2.36E-06</v>
      </c>
      <c r="W276">
        <v>8.91E-07</v>
      </c>
      <c r="X276">
        <v>-1.14E-06</v>
      </c>
      <c r="Y276" s="30">
        <v>770.6</v>
      </c>
      <c r="Z276" s="30">
        <v>292.8</v>
      </c>
      <c r="AA276" s="30">
        <v>285.8</v>
      </c>
      <c r="AB276" s="30">
        <v>13.2</v>
      </c>
      <c r="AC276">
        <v>1277</v>
      </c>
      <c r="AD276">
        <v>788</v>
      </c>
      <c r="AE276">
        <v>75</v>
      </c>
      <c r="AF276">
        <v>37</v>
      </c>
      <c r="AG276">
        <v>14</v>
      </c>
      <c r="AH276">
        <v>5</v>
      </c>
      <c r="AI276">
        <v>21</v>
      </c>
      <c r="AJ276">
        <f t="shared" si="29"/>
        <v>16706.713780918726</v>
      </c>
      <c r="AK276">
        <f t="shared" si="29"/>
        <v>1590.1060070671379</v>
      </c>
      <c r="AL276">
        <f t="shared" si="29"/>
        <v>784.452296819788</v>
      </c>
      <c r="AM276">
        <f t="shared" si="29"/>
        <v>296.81978798586573</v>
      </c>
      <c r="AN276">
        <f t="shared" si="29"/>
        <v>106.00706713780919</v>
      </c>
      <c r="AO276">
        <f t="shared" si="29"/>
        <v>445.22968197879857</v>
      </c>
      <c r="AP276" s="26">
        <v>0.005</v>
      </c>
      <c r="AS276" s="26">
        <v>0.031</v>
      </c>
      <c r="AW276" s="24">
        <v>5.04</v>
      </c>
    </row>
    <row r="277" spans="1:49" ht="12.75">
      <c r="A277" s="19">
        <v>37694</v>
      </c>
      <c r="B277" s="22">
        <v>73</v>
      </c>
      <c r="C277" s="21">
        <v>0.821412027</v>
      </c>
      <c r="D277" s="20">
        <v>0.821412027</v>
      </c>
      <c r="E277" s="24">
        <v>0</v>
      </c>
      <c r="F277">
        <v>39.47892696</v>
      </c>
      <c r="G277">
        <v>-77.03034354</v>
      </c>
      <c r="H277" s="26">
        <v>829.6</v>
      </c>
      <c r="I277" s="23">
        <f t="shared" si="31"/>
        <v>794.45</v>
      </c>
      <c r="J277">
        <f t="shared" si="32"/>
        <v>2020.087420854525</v>
      </c>
      <c r="K277" s="23">
        <f t="shared" si="33"/>
        <v>2263.5874208545247</v>
      </c>
      <c r="L277" s="23">
        <f t="shared" si="30"/>
        <v>2282.606420854525</v>
      </c>
      <c r="M277" s="23">
        <f t="shared" si="34"/>
        <v>2273.096920854525</v>
      </c>
      <c r="N277" s="23">
        <v>1.3</v>
      </c>
      <c r="O277" s="23">
        <v>55.3</v>
      </c>
      <c r="P277" s="23">
        <v>40.1</v>
      </c>
      <c r="Q277" s="23">
        <f t="shared" si="28"/>
        <v>41.1</v>
      </c>
      <c r="S277"/>
      <c r="T277"/>
      <c r="Y277" s="30"/>
      <c r="Z277" s="30"/>
      <c r="AA277" s="30"/>
      <c r="AB277" s="30"/>
      <c r="AD277">
        <v>728</v>
      </c>
      <c r="AE277">
        <v>92</v>
      </c>
      <c r="AF277">
        <v>49</v>
      </c>
      <c r="AG277">
        <v>17</v>
      </c>
      <c r="AH277">
        <v>4</v>
      </c>
      <c r="AI277">
        <v>20</v>
      </c>
      <c r="AJ277">
        <f t="shared" si="29"/>
        <v>15434.628975265017</v>
      </c>
      <c r="AK277">
        <f t="shared" si="29"/>
        <v>1950.530035335689</v>
      </c>
      <c r="AL277">
        <f t="shared" si="29"/>
        <v>1038.86925795053</v>
      </c>
      <c r="AM277">
        <f t="shared" si="29"/>
        <v>360.42402826855124</v>
      </c>
      <c r="AN277">
        <f t="shared" si="29"/>
        <v>84.80565371024734</v>
      </c>
      <c r="AO277">
        <f t="shared" si="29"/>
        <v>424.02826855123675</v>
      </c>
      <c r="AP277" s="26">
        <v>0.003</v>
      </c>
      <c r="AS277" s="26">
        <v>0.031</v>
      </c>
      <c r="AW277" s="24">
        <v>5.039</v>
      </c>
    </row>
    <row r="278" spans="1:49" ht="12.75">
      <c r="A278" s="19">
        <v>37694</v>
      </c>
      <c r="B278" s="22">
        <v>73</v>
      </c>
      <c r="C278" s="21">
        <v>0.821527779</v>
      </c>
      <c r="D278" s="20">
        <v>0.821527779</v>
      </c>
      <c r="E278" s="24">
        <v>0</v>
      </c>
      <c r="F278">
        <v>39.48122759</v>
      </c>
      <c r="G278">
        <v>-77.02102142</v>
      </c>
      <c r="H278" s="26">
        <v>830.1</v>
      </c>
      <c r="I278" s="23">
        <f t="shared" si="31"/>
        <v>794.95</v>
      </c>
      <c r="J278">
        <f t="shared" si="32"/>
        <v>2014.8628382158374</v>
      </c>
      <c r="K278" s="23">
        <f t="shared" si="33"/>
        <v>2258.3628382158377</v>
      </c>
      <c r="L278" s="23">
        <f t="shared" si="30"/>
        <v>2277.3818382158374</v>
      </c>
      <c r="M278" s="23">
        <f t="shared" si="34"/>
        <v>2267.8723382158378</v>
      </c>
      <c r="N278" s="23">
        <v>1.3</v>
      </c>
      <c r="O278" s="23">
        <v>55.2</v>
      </c>
      <c r="P278" s="23">
        <v>42.2</v>
      </c>
      <c r="Q278" s="23">
        <f aca="true" t="shared" si="35" ref="Q278:Q341">AVERAGE(P277:P278)</f>
        <v>41.150000000000006</v>
      </c>
      <c r="S278"/>
      <c r="T278"/>
      <c r="Y278" s="30"/>
      <c r="Z278" s="30"/>
      <c r="AA278" s="30"/>
      <c r="AB278" s="30"/>
      <c r="AD278">
        <v>699</v>
      </c>
      <c r="AE278">
        <v>94</v>
      </c>
      <c r="AF278">
        <v>67</v>
      </c>
      <c r="AG278">
        <v>13</v>
      </c>
      <c r="AH278">
        <v>7</v>
      </c>
      <c r="AI278">
        <v>27</v>
      </c>
      <c r="AJ278">
        <f t="shared" si="29"/>
        <v>14819.787985865723</v>
      </c>
      <c r="AK278">
        <f t="shared" si="29"/>
        <v>1992.9328621908128</v>
      </c>
      <c r="AL278">
        <f t="shared" si="29"/>
        <v>1420.494699646643</v>
      </c>
      <c r="AM278">
        <f t="shared" si="29"/>
        <v>275.61837455830386</v>
      </c>
      <c r="AN278">
        <f t="shared" si="29"/>
        <v>148.40989399293287</v>
      </c>
      <c r="AO278">
        <f t="shared" si="29"/>
        <v>572.4381625441696</v>
      </c>
      <c r="AP278" s="26">
        <v>0.004</v>
      </c>
      <c r="AS278" s="26">
        <v>0.033</v>
      </c>
      <c r="AW278" s="24">
        <v>5.041</v>
      </c>
    </row>
    <row r="279" spans="1:49" ht="12.75">
      <c r="A279" s="19">
        <v>37694</v>
      </c>
      <c r="B279" s="22">
        <v>73</v>
      </c>
      <c r="C279" s="21">
        <v>0.821643531</v>
      </c>
      <c r="D279" s="20">
        <v>0.821643531</v>
      </c>
      <c r="E279" s="24">
        <v>0</v>
      </c>
      <c r="F279">
        <v>39.48395698</v>
      </c>
      <c r="G279">
        <v>-77.01210543</v>
      </c>
      <c r="H279" s="26">
        <v>829.6</v>
      </c>
      <c r="I279" s="23">
        <f t="shared" si="31"/>
        <v>794.45</v>
      </c>
      <c r="J279">
        <f t="shared" si="32"/>
        <v>2020.087420854525</v>
      </c>
      <c r="K279" s="23">
        <f t="shared" si="33"/>
        <v>2263.5874208545247</v>
      </c>
      <c r="L279" s="23">
        <f t="shared" si="30"/>
        <v>2282.606420854525</v>
      </c>
      <c r="M279" s="23">
        <f t="shared" si="34"/>
        <v>2273.096920854525</v>
      </c>
      <c r="N279" s="23">
        <v>1</v>
      </c>
      <c r="O279" s="23">
        <v>55.2</v>
      </c>
      <c r="P279" s="23">
        <v>41.3</v>
      </c>
      <c r="Q279" s="23">
        <f t="shared" si="35"/>
        <v>41.75</v>
      </c>
      <c r="S279">
        <v>5.76E-06</v>
      </c>
      <c r="T279">
        <v>4.03E-06</v>
      </c>
      <c r="U279">
        <v>3.11E-06</v>
      </c>
      <c r="V279">
        <v>2.36E-06</v>
      </c>
      <c r="W279">
        <v>8.44E-07</v>
      </c>
      <c r="X279">
        <v>-1.14E-06</v>
      </c>
      <c r="Y279" s="30">
        <v>773.4</v>
      </c>
      <c r="Z279" s="30">
        <v>292.7</v>
      </c>
      <c r="AA279" s="30">
        <v>285.7</v>
      </c>
      <c r="AB279" s="30">
        <v>13.2</v>
      </c>
      <c r="AD279">
        <v>608</v>
      </c>
      <c r="AE279">
        <v>71</v>
      </c>
      <c r="AF279">
        <v>46</v>
      </c>
      <c r="AG279">
        <v>14</v>
      </c>
      <c r="AH279">
        <v>6</v>
      </c>
      <c r="AI279">
        <v>15</v>
      </c>
      <c r="AJ279">
        <f t="shared" si="29"/>
        <v>12890.459363957596</v>
      </c>
      <c r="AK279">
        <f t="shared" si="29"/>
        <v>1505.3003533568904</v>
      </c>
      <c r="AL279">
        <f t="shared" si="29"/>
        <v>975.2650176678445</v>
      </c>
      <c r="AM279">
        <f t="shared" si="29"/>
        <v>296.81978798586573</v>
      </c>
      <c r="AN279">
        <f t="shared" si="29"/>
        <v>127.20848056537102</v>
      </c>
      <c r="AO279">
        <f t="shared" si="29"/>
        <v>318.02120141342755</v>
      </c>
      <c r="AP279" s="26">
        <v>0.004</v>
      </c>
      <c r="AS279" s="26">
        <v>0.042</v>
      </c>
      <c r="AW279" s="24">
        <v>5.041</v>
      </c>
    </row>
    <row r="280" spans="1:49" ht="12.75">
      <c r="A280" s="19">
        <v>37694</v>
      </c>
      <c r="B280" s="22">
        <v>73</v>
      </c>
      <c r="C280" s="21">
        <v>0.821759284</v>
      </c>
      <c r="D280" s="20">
        <v>0.821759284</v>
      </c>
      <c r="E280" s="24">
        <v>0</v>
      </c>
      <c r="F280">
        <v>39.4869159</v>
      </c>
      <c r="G280">
        <v>-77.0035505</v>
      </c>
      <c r="H280" s="26">
        <v>827.3</v>
      </c>
      <c r="I280" s="23">
        <f t="shared" si="31"/>
        <v>792.15</v>
      </c>
      <c r="J280">
        <f t="shared" si="32"/>
        <v>2044.1629301628104</v>
      </c>
      <c r="K280" s="23">
        <f t="shared" si="33"/>
        <v>2287.6629301628104</v>
      </c>
      <c r="L280" s="23">
        <f t="shared" si="30"/>
        <v>2306.68193016281</v>
      </c>
      <c r="M280" s="23">
        <f t="shared" si="34"/>
        <v>2297.17243016281</v>
      </c>
      <c r="N280" s="23">
        <v>0.9</v>
      </c>
      <c r="O280" s="23">
        <v>55.5</v>
      </c>
      <c r="P280" s="23">
        <v>43.6</v>
      </c>
      <c r="Q280" s="23">
        <f t="shared" si="35"/>
        <v>42.45</v>
      </c>
      <c r="S280"/>
      <c r="T280"/>
      <c r="Y280" s="30"/>
      <c r="Z280" s="30"/>
      <c r="AA280" s="30"/>
      <c r="AB280" s="30"/>
      <c r="AD280">
        <v>553</v>
      </c>
      <c r="AE280">
        <v>62</v>
      </c>
      <c r="AF280">
        <v>48</v>
      </c>
      <c r="AG280">
        <v>17</v>
      </c>
      <c r="AH280">
        <v>5</v>
      </c>
      <c r="AI280">
        <v>16</v>
      </c>
      <c r="AJ280">
        <f t="shared" si="29"/>
        <v>11724.381625441696</v>
      </c>
      <c r="AK280">
        <f t="shared" si="29"/>
        <v>1314.487632508834</v>
      </c>
      <c r="AL280">
        <f t="shared" si="29"/>
        <v>1017.6678445229682</v>
      </c>
      <c r="AM280">
        <f t="shared" si="29"/>
        <v>360.42402826855124</v>
      </c>
      <c r="AN280">
        <f t="shared" si="29"/>
        <v>106.00706713780919</v>
      </c>
      <c r="AO280">
        <f t="shared" si="29"/>
        <v>339.22261484098937</v>
      </c>
      <c r="AP280" s="26">
        <v>0.004</v>
      </c>
      <c r="AS280" s="26">
        <v>0.051</v>
      </c>
      <c r="AW280" s="24">
        <v>5.038</v>
      </c>
    </row>
    <row r="281" spans="1:49" ht="12.75">
      <c r="A281" s="19">
        <v>37694</v>
      </c>
      <c r="B281" s="22">
        <v>73</v>
      </c>
      <c r="C281" s="21">
        <v>0.821874976</v>
      </c>
      <c r="D281" s="20">
        <v>0.821874976</v>
      </c>
      <c r="E281" s="24">
        <v>0</v>
      </c>
      <c r="F281">
        <v>39.4899975</v>
      </c>
      <c r="G281">
        <v>-76.99527506</v>
      </c>
      <c r="H281" s="26">
        <v>827</v>
      </c>
      <c r="I281" s="23">
        <f t="shared" si="31"/>
        <v>791.85</v>
      </c>
      <c r="J281">
        <f t="shared" si="32"/>
        <v>2047.308366326176</v>
      </c>
      <c r="K281" s="23">
        <f t="shared" si="33"/>
        <v>2290.808366326176</v>
      </c>
      <c r="L281" s="23">
        <f t="shared" si="30"/>
        <v>2309.827366326176</v>
      </c>
      <c r="M281" s="23">
        <f t="shared" si="34"/>
        <v>2300.317866326176</v>
      </c>
      <c r="N281" s="23">
        <v>1</v>
      </c>
      <c r="O281" s="23">
        <v>55.9</v>
      </c>
      <c r="P281" s="23">
        <v>41.7</v>
      </c>
      <c r="Q281" s="23">
        <f t="shared" si="35"/>
        <v>42.650000000000006</v>
      </c>
      <c r="S281"/>
      <c r="T281"/>
      <c r="Y281" s="30"/>
      <c r="Z281" s="30"/>
      <c r="AA281" s="30"/>
      <c r="AB281" s="30"/>
      <c r="AD281">
        <v>558</v>
      </c>
      <c r="AE281">
        <v>55</v>
      </c>
      <c r="AF281">
        <v>48</v>
      </c>
      <c r="AG281">
        <v>12</v>
      </c>
      <c r="AH281">
        <v>6</v>
      </c>
      <c r="AI281">
        <v>22</v>
      </c>
      <c r="AJ281">
        <f t="shared" si="29"/>
        <v>11830.388692579505</v>
      </c>
      <c r="AK281">
        <f t="shared" si="29"/>
        <v>1166.077738515901</v>
      </c>
      <c r="AL281">
        <f t="shared" si="29"/>
        <v>1017.6678445229682</v>
      </c>
      <c r="AM281">
        <f t="shared" si="29"/>
        <v>254.41696113074204</v>
      </c>
      <c r="AN281">
        <f t="shared" si="29"/>
        <v>127.20848056537102</v>
      </c>
      <c r="AO281">
        <f t="shared" si="29"/>
        <v>466.4310954063604</v>
      </c>
      <c r="AP281" s="26">
        <v>0.005</v>
      </c>
      <c r="AS281" s="26">
        <v>0.041</v>
      </c>
      <c r="AW281" s="24">
        <v>5.041</v>
      </c>
    </row>
    <row r="282" spans="1:49" ht="12.75">
      <c r="A282" s="19">
        <v>37694</v>
      </c>
      <c r="B282" s="22">
        <v>73</v>
      </c>
      <c r="C282" s="21">
        <v>0.821990728</v>
      </c>
      <c r="D282" s="20">
        <v>0.821990728</v>
      </c>
      <c r="E282" s="24">
        <v>0</v>
      </c>
      <c r="F282">
        <v>39.49314335</v>
      </c>
      <c r="G282">
        <v>-76.98736324</v>
      </c>
      <c r="H282" s="26">
        <v>826.7</v>
      </c>
      <c r="I282" s="23">
        <f t="shared" si="31"/>
        <v>791.5500000000001</v>
      </c>
      <c r="J282">
        <f t="shared" si="32"/>
        <v>2050.4549943941424</v>
      </c>
      <c r="K282" s="23">
        <f t="shared" si="33"/>
        <v>2293.9549943941424</v>
      </c>
      <c r="L282" s="23">
        <f t="shared" si="30"/>
        <v>2312.973994394142</v>
      </c>
      <c r="M282" s="23">
        <f t="shared" si="34"/>
        <v>2303.464494394142</v>
      </c>
      <c r="N282" s="23">
        <v>1.1</v>
      </c>
      <c r="O282" s="23">
        <v>56.1</v>
      </c>
      <c r="P282" s="23">
        <v>43.6</v>
      </c>
      <c r="Q282" s="23">
        <f t="shared" si="35"/>
        <v>42.650000000000006</v>
      </c>
      <c r="S282">
        <v>4.19E-06</v>
      </c>
      <c r="T282">
        <v>2.92E-06</v>
      </c>
      <c r="U282">
        <v>2.26E-06</v>
      </c>
      <c r="V282">
        <v>2.39E-06</v>
      </c>
      <c r="W282">
        <v>8.72E-07</v>
      </c>
      <c r="X282">
        <v>-1.07E-06</v>
      </c>
      <c r="Y282" s="30">
        <v>770.8</v>
      </c>
      <c r="Z282" s="30">
        <v>292.6</v>
      </c>
      <c r="AA282" s="30">
        <v>285.6</v>
      </c>
      <c r="AB282" s="30">
        <v>13.4</v>
      </c>
      <c r="AC282">
        <v>1317</v>
      </c>
      <c r="AD282">
        <v>607</v>
      </c>
      <c r="AE282">
        <v>62</v>
      </c>
      <c r="AF282">
        <v>46</v>
      </c>
      <c r="AG282">
        <v>16</v>
      </c>
      <c r="AH282">
        <v>6</v>
      </c>
      <c r="AI282">
        <v>25</v>
      </c>
      <c r="AJ282">
        <f t="shared" si="29"/>
        <v>12869.257950530035</v>
      </c>
      <c r="AK282">
        <f t="shared" si="29"/>
        <v>1314.487632508834</v>
      </c>
      <c r="AL282">
        <f t="shared" si="29"/>
        <v>975.2650176678445</v>
      </c>
      <c r="AM282">
        <f t="shared" si="29"/>
        <v>339.22261484098937</v>
      </c>
      <c r="AN282">
        <f t="shared" si="29"/>
        <v>127.20848056537102</v>
      </c>
      <c r="AO282">
        <f t="shared" si="29"/>
        <v>530.035335689046</v>
      </c>
      <c r="AP282" s="26">
        <v>0.004</v>
      </c>
      <c r="AS282" s="26">
        <v>0.051</v>
      </c>
      <c r="AW282" s="24">
        <v>5.039</v>
      </c>
    </row>
    <row r="283" spans="1:49" ht="12.75">
      <c r="A283" s="19">
        <v>37694</v>
      </c>
      <c r="B283" s="22">
        <v>73</v>
      </c>
      <c r="C283" s="21">
        <v>0.822106481</v>
      </c>
      <c r="D283" s="20">
        <v>0.822106481</v>
      </c>
      <c r="E283" s="24">
        <v>0</v>
      </c>
      <c r="F283">
        <v>39.49641036</v>
      </c>
      <c r="G283">
        <v>-76.97970418</v>
      </c>
      <c r="H283" s="26">
        <v>827</v>
      </c>
      <c r="I283" s="23">
        <f t="shared" si="31"/>
        <v>791.85</v>
      </c>
      <c r="J283">
        <f t="shared" si="32"/>
        <v>2047.308366326176</v>
      </c>
      <c r="K283" s="23">
        <f t="shared" si="33"/>
        <v>2290.808366326176</v>
      </c>
      <c r="L283" s="23">
        <f t="shared" si="30"/>
        <v>2309.827366326176</v>
      </c>
      <c r="M283" s="23">
        <f t="shared" si="34"/>
        <v>2300.317866326176</v>
      </c>
      <c r="N283" s="23">
        <v>1.1</v>
      </c>
      <c r="O283" s="23">
        <v>56.1</v>
      </c>
      <c r="P283" s="23">
        <v>41.1</v>
      </c>
      <c r="Q283" s="23">
        <f t="shared" si="35"/>
        <v>42.35</v>
      </c>
      <c r="S283"/>
      <c r="T283"/>
      <c r="Y283" s="30"/>
      <c r="Z283" s="30"/>
      <c r="AA283" s="30"/>
      <c r="AB283" s="30"/>
      <c r="AD283">
        <v>551</v>
      </c>
      <c r="AE283">
        <v>62</v>
      </c>
      <c r="AF283">
        <v>28</v>
      </c>
      <c r="AG283">
        <v>13</v>
      </c>
      <c r="AH283">
        <v>6</v>
      </c>
      <c r="AI283">
        <v>27</v>
      </c>
      <c r="AJ283">
        <f t="shared" si="29"/>
        <v>11681.978798586571</v>
      </c>
      <c r="AK283">
        <f t="shared" si="29"/>
        <v>1314.487632508834</v>
      </c>
      <c r="AL283">
        <f t="shared" si="29"/>
        <v>593.6395759717315</v>
      </c>
      <c r="AM283">
        <f t="shared" si="29"/>
        <v>275.61837455830386</v>
      </c>
      <c r="AN283">
        <f t="shared" si="29"/>
        <v>127.20848056537102</v>
      </c>
      <c r="AO283">
        <f t="shared" si="29"/>
        <v>572.4381625441696</v>
      </c>
      <c r="AP283" s="26">
        <v>0.005</v>
      </c>
      <c r="AS283" s="26">
        <v>0.051</v>
      </c>
      <c r="AW283" s="24">
        <v>5.039</v>
      </c>
    </row>
    <row r="284" spans="1:49" ht="12.75">
      <c r="A284" s="19">
        <v>37694</v>
      </c>
      <c r="B284" s="22">
        <v>73</v>
      </c>
      <c r="C284" s="21">
        <v>0.822222233</v>
      </c>
      <c r="D284" s="20">
        <v>0.822222233</v>
      </c>
      <c r="E284" s="24">
        <v>0</v>
      </c>
      <c r="F284">
        <v>39.4999215</v>
      </c>
      <c r="G284">
        <v>-76.97203059</v>
      </c>
      <c r="H284" s="26">
        <v>826.8</v>
      </c>
      <c r="I284" s="23">
        <f t="shared" si="31"/>
        <v>791.65</v>
      </c>
      <c r="J284">
        <f t="shared" si="32"/>
        <v>2049.4059858818837</v>
      </c>
      <c r="K284" s="23">
        <f t="shared" si="33"/>
        <v>2292.9059858818837</v>
      </c>
      <c r="L284" s="23">
        <f t="shared" si="30"/>
        <v>2311.924985881884</v>
      </c>
      <c r="M284" s="23">
        <f t="shared" si="34"/>
        <v>2302.415485881884</v>
      </c>
      <c r="N284" s="23">
        <v>1.2</v>
      </c>
      <c r="O284" s="23">
        <v>56</v>
      </c>
      <c r="P284" s="23">
        <v>44.1</v>
      </c>
      <c r="Q284" s="23">
        <f t="shared" si="35"/>
        <v>42.6</v>
      </c>
      <c r="S284"/>
      <c r="T284"/>
      <c r="Y284" s="30"/>
      <c r="Z284" s="30"/>
      <c r="AA284" s="30"/>
      <c r="AB284" s="30"/>
      <c r="AD284">
        <v>463</v>
      </c>
      <c r="AE284">
        <v>49</v>
      </c>
      <c r="AF284">
        <v>44</v>
      </c>
      <c r="AG284">
        <v>13</v>
      </c>
      <c r="AH284">
        <v>6</v>
      </c>
      <c r="AI284">
        <v>32</v>
      </c>
      <c r="AJ284">
        <f t="shared" si="29"/>
        <v>9816.25441696113</v>
      </c>
      <c r="AK284">
        <f t="shared" si="29"/>
        <v>1038.86925795053</v>
      </c>
      <c r="AL284">
        <f t="shared" si="29"/>
        <v>932.8621908127208</v>
      </c>
      <c r="AM284">
        <f t="shared" si="29"/>
        <v>275.61837455830386</v>
      </c>
      <c r="AN284">
        <f t="shared" si="29"/>
        <v>127.20848056537102</v>
      </c>
      <c r="AO284">
        <f t="shared" si="29"/>
        <v>678.4452296819787</v>
      </c>
      <c r="AP284" s="26">
        <v>0.004</v>
      </c>
      <c r="AS284" s="26">
        <v>0.042</v>
      </c>
      <c r="AW284" s="24">
        <v>5.039</v>
      </c>
    </row>
    <row r="285" spans="1:49" ht="12.75">
      <c r="A285" s="19">
        <v>37694</v>
      </c>
      <c r="B285" s="22">
        <v>73</v>
      </c>
      <c r="C285" s="21">
        <v>0.822337985</v>
      </c>
      <c r="D285" s="20">
        <v>0.822337985</v>
      </c>
      <c r="E285" s="24">
        <v>0</v>
      </c>
      <c r="F285">
        <v>39.5033771</v>
      </c>
      <c r="G285">
        <v>-76.96416149</v>
      </c>
      <c r="H285" s="26">
        <v>827</v>
      </c>
      <c r="I285" s="23">
        <f t="shared" si="31"/>
        <v>791.85</v>
      </c>
      <c r="J285">
        <f t="shared" si="32"/>
        <v>2047.308366326176</v>
      </c>
      <c r="K285" s="23">
        <f t="shared" si="33"/>
        <v>2290.808366326176</v>
      </c>
      <c r="L285" s="23">
        <f t="shared" si="30"/>
        <v>2309.827366326176</v>
      </c>
      <c r="M285" s="23">
        <f t="shared" si="34"/>
        <v>2300.317866326176</v>
      </c>
      <c r="N285" s="23">
        <v>1.2</v>
      </c>
      <c r="O285" s="23">
        <v>55.7</v>
      </c>
      <c r="P285" s="23">
        <v>41.8</v>
      </c>
      <c r="Q285" s="23">
        <f t="shared" si="35"/>
        <v>42.95</v>
      </c>
      <c r="S285">
        <v>3.07E-06</v>
      </c>
      <c r="T285">
        <v>2.11E-06</v>
      </c>
      <c r="U285">
        <v>1.64E-06</v>
      </c>
      <c r="V285">
        <v>2.36E-06</v>
      </c>
      <c r="W285">
        <v>9.08E-07</v>
      </c>
      <c r="X285">
        <v>-1.04E-06</v>
      </c>
      <c r="Y285" s="30">
        <v>770.7</v>
      </c>
      <c r="Z285" s="30">
        <v>292.5</v>
      </c>
      <c r="AA285" s="30">
        <v>285.6</v>
      </c>
      <c r="AB285" s="30">
        <v>13.4</v>
      </c>
      <c r="AD285">
        <v>354</v>
      </c>
      <c r="AE285">
        <v>39</v>
      </c>
      <c r="AF285">
        <v>29</v>
      </c>
      <c r="AG285">
        <v>7</v>
      </c>
      <c r="AH285">
        <v>9</v>
      </c>
      <c r="AI285">
        <v>28</v>
      </c>
      <c r="AJ285">
        <f t="shared" si="29"/>
        <v>7505.30035335689</v>
      </c>
      <c r="AK285">
        <f t="shared" si="29"/>
        <v>826.8551236749116</v>
      </c>
      <c r="AL285">
        <f t="shared" si="29"/>
        <v>614.8409893992932</v>
      </c>
      <c r="AM285">
        <f t="shared" si="29"/>
        <v>148.40989399293287</v>
      </c>
      <c r="AN285">
        <f t="shared" si="29"/>
        <v>190.81272084805653</v>
      </c>
      <c r="AO285">
        <f t="shared" si="29"/>
        <v>593.6395759717315</v>
      </c>
      <c r="AP285" s="26">
        <v>0.005</v>
      </c>
      <c r="AS285" s="26">
        <v>0.051</v>
      </c>
      <c r="AW285" s="24">
        <v>5.039</v>
      </c>
    </row>
    <row r="286" spans="1:49" ht="12.75">
      <c r="A286" s="19">
        <v>37694</v>
      </c>
      <c r="B286" s="22">
        <v>73</v>
      </c>
      <c r="C286" s="21">
        <v>0.822453678</v>
      </c>
      <c r="D286" s="20">
        <v>0.822453678</v>
      </c>
      <c r="E286" s="24">
        <v>0</v>
      </c>
      <c r="F286">
        <v>39.50645038</v>
      </c>
      <c r="G286">
        <v>-76.95585027</v>
      </c>
      <c r="H286" s="26">
        <v>827.2</v>
      </c>
      <c r="I286" s="23">
        <f t="shared" si="31"/>
        <v>792.0500000000001</v>
      </c>
      <c r="J286">
        <f t="shared" si="32"/>
        <v>2045.211276505825</v>
      </c>
      <c r="K286" s="23">
        <f t="shared" si="33"/>
        <v>2288.711276505825</v>
      </c>
      <c r="L286" s="23">
        <f t="shared" si="30"/>
        <v>2307.730276505825</v>
      </c>
      <c r="M286" s="23">
        <f t="shared" si="34"/>
        <v>2298.2207765058247</v>
      </c>
      <c r="N286" s="23">
        <v>1.3</v>
      </c>
      <c r="O286" s="23">
        <v>55.4</v>
      </c>
      <c r="P286" s="23">
        <v>40.2</v>
      </c>
      <c r="Q286" s="23">
        <f t="shared" si="35"/>
        <v>41</v>
      </c>
      <c r="S286"/>
      <c r="T286"/>
      <c r="Y286" s="30"/>
      <c r="Z286" s="30"/>
      <c r="AA286" s="30"/>
      <c r="AB286" s="30"/>
      <c r="AD286">
        <v>328</v>
      </c>
      <c r="AE286">
        <v>38</v>
      </c>
      <c r="AF286">
        <v>27</v>
      </c>
      <c r="AG286">
        <v>10</v>
      </c>
      <c r="AH286">
        <v>4</v>
      </c>
      <c r="AI286">
        <v>27</v>
      </c>
      <c r="AJ286">
        <f aca="true" t="shared" si="36" ref="AJ286:AO328">IF(AD286&gt;0,(AD286*(60/1))/2.83,"")</f>
        <v>6954.063604240282</v>
      </c>
      <c r="AK286">
        <f t="shared" si="36"/>
        <v>805.6537102473497</v>
      </c>
      <c r="AL286">
        <f t="shared" si="36"/>
        <v>572.4381625441696</v>
      </c>
      <c r="AM286">
        <f t="shared" si="36"/>
        <v>212.01413427561837</v>
      </c>
      <c r="AN286">
        <f t="shared" si="36"/>
        <v>84.80565371024734</v>
      </c>
      <c r="AO286">
        <f t="shared" si="36"/>
        <v>572.4381625441696</v>
      </c>
      <c r="AP286" s="26">
        <v>0.004</v>
      </c>
      <c r="AS286" s="26">
        <v>0.052</v>
      </c>
      <c r="AW286" s="24">
        <v>5.039</v>
      </c>
    </row>
    <row r="287" spans="1:49" ht="12.75">
      <c r="A287" s="19">
        <v>37694</v>
      </c>
      <c r="B287" s="22">
        <v>73</v>
      </c>
      <c r="C287" s="21">
        <v>0.82256943</v>
      </c>
      <c r="D287" s="20">
        <v>0.82256943</v>
      </c>
      <c r="E287" s="24">
        <v>0</v>
      </c>
      <c r="F287">
        <v>39.50941657</v>
      </c>
      <c r="G287">
        <v>-76.94748822</v>
      </c>
      <c r="H287" s="26">
        <v>827.3</v>
      </c>
      <c r="I287" s="23">
        <f t="shared" si="31"/>
        <v>792.15</v>
      </c>
      <c r="J287">
        <f t="shared" si="32"/>
        <v>2044.1629301628104</v>
      </c>
      <c r="K287" s="23">
        <f t="shared" si="33"/>
        <v>2287.6629301628104</v>
      </c>
      <c r="L287" s="23">
        <f t="shared" si="30"/>
        <v>2306.68193016281</v>
      </c>
      <c r="M287" s="23">
        <f t="shared" si="34"/>
        <v>2297.17243016281</v>
      </c>
      <c r="N287" s="23">
        <v>1.4</v>
      </c>
      <c r="O287" s="23">
        <v>55.4</v>
      </c>
      <c r="P287" s="23">
        <v>47.6</v>
      </c>
      <c r="Q287" s="23">
        <f t="shared" si="35"/>
        <v>43.900000000000006</v>
      </c>
      <c r="S287"/>
      <c r="T287"/>
      <c r="Y287" s="30"/>
      <c r="Z287" s="30"/>
      <c r="AA287" s="30"/>
      <c r="AB287" s="30"/>
      <c r="AD287">
        <v>367</v>
      </c>
      <c r="AE287">
        <v>40</v>
      </c>
      <c r="AF287">
        <v>29</v>
      </c>
      <c r="AG287">
        <v>14</v>
      </c>
      <c r="AH287">
        <v>5</v>
      </c>
      <c r="AI287">
        <v>29</v>
      </c>
      <c r="AJ287">
        <f t="shared" si="36"/>
        <v>7780.918727915194</v>
      </c>
      <c r="AK287">
        <f t="shared" si="36"/>
        <v>848.0565371024735</v>
      </c>
      <c r="AL287">
        <f t="shared" si="36"/>
        <v>614.8409893992932</v>
      </c>
      <c r="AM287">
        <f t="shared" si="36"/>
        <v>296.81978798586573</v>
      </c>
      <c r="AN287">
        <f t="shared" si="36"/>
        <v>106.00706713780919</v>
      </c>
      <c r="AO287">
        <f t="shared" si="36"/>
        <v>614.8409893992932</v>
      </c>
      <c r="AP287" s="26">
        <v>0.004</v>
      </c>
      <c r="AS287" s="26">
        <v>0.032</v>
      </c>
      <c r="AW287" s="24">
        <v>5.04</v>
      </c>
    </row>
    <row r="288" spans="1:49" ht="12.75">
      <c r="A288" s="19">
        <v>37694</v>
      </c>
      <c r="B288" s="22">
        <v>73</v>
      </c>
      <c r="C288" s="21">
        <v>0.822685182</v>
      </c>
      <c r="D288" s="20">
        <v>0.822685182</v>
      </c>
      <c r="E288" s="24">
        <v>0</v>
      </c>
      <c r="F288">
        <v>39.51199715</v>
      </c>
      <c r="G288">
        <v>-76.93872761</v>
      </c>
      <c r="H288" s="26">
        <v>827.5</v>
      </c>
      <c r="I288" s="23">
        <f t="shared" si="31"/>
        <v>792.35</v>
      </c>
      <c r="J288">
        <f t="shared" si="32"/>
        <v>2042.0666344440094</v>
      </c>
      <c r="K288" s="23">
        <f t="shared" si="33"/>
        <v>2285.5666344440097</v>
      </c>
      <c r="L288" s="23">
        <f t="shared" si="30"/>
        <v>2304.5856344440094</v>
      </c>
      <c r="M288" s="23">
        <f t="shared" si="34"/>
        <v>2295.0761344440098</v>
      </c>
      <c r="N288" s="23">
        <v>1.4</v>
      </c>
      <c r="O288" s="23">
        <v>55.4</v>
      </c>
      <c r="P288" s="23">
        <v>43.6</v>
      </c>
      <c r="Q288" s="23">
        <f t="shared" si="35"/>
        <v>45.6</v>
      </c>
      <c r="S288">
        <v>3.1E-06</v>
      </c>
      <c r="T288">
        <v>2.07E-06</v>
      </c>
      <c r="U288">
        <v>1.72E-06</v>
      </c>
      <c r="V288">
        <v>2.38E-06</v>
      </c>
      <c r="W288">
        <v>9.49E-07</v>
      </c>
      <c r="X288">
        <v>-1E-06</v>
      </c>
      <c r="Y288" s="30">
        <v>770.9</v>
      </c>
      <c r="Z288" s="30">
        <v>292.4</v>
      </c>
      <c r="AA288" s="30">
        <v>285.5</v>
      </c>
      <c r="AB288" s="30">
        <v>13.6</v>
      </c>
      <c r="AC288">
        <v>1230</v>
      </c>
      <c r="AD288">
        <v>324</v>
      </c>
      <c r="AE288">
        <v>33</v>
      </c>
      <c r="AF288">
        <v>27</v>
      </c>
      <c r="AG288">
        <v>17</v>
      </c>
      <c r="AH288">
        <v>7</v>
      </c>
      <c r="AI288">
        <v>23</v>
      </c>
      <c r="AJ288">
        <f t="shared" si="36"/>
        <v>6869.2579505300355</v>
      </c>
      <c r="AK288">
        <f t="shared" si="36"/>
        <v>699.6466431095406</v>
      </c>
      <c r="AL288">
        <f t="shared" si="36"/>
        <v>572.4381625441696</v>
      </c>
      <c r="AM288">
        <f t="shared" si="36"/>
        <v>360.42402826855124</v>
      </c>
      <c r="AN288">
        <f t="shared" si="36"/>
        <v>148.40989399293287</v>
      </c>
      <c r="AO288">
        <f t="shared" si="36"/>
        <v>487.63250883392226</v>
      </c>
      <c r="AP288" s="26">
        <v>0.004</v>
      </c>
      <c r="AS288" s="26">
        <v>0.061</v>
      </c>
      <c r="AW288" s="24">
        <v>5.039</v>
      </c>
    </row>
    <row r="289" spans="1:49" ht="12.75">
      <c r="A289" s="19">
        <v>37694</v>
      </c>
      <c r="B289" s="22">
        <v>73</v>
      </c>
      <c r="C289" s="21">
        <v>0.822800934</v>
      </c>
      <c r="D289" s="20">
        <v>0.822800934</v>
      </c>
      <c r="E289" s="24">
        <v>0</v>
      </c>
      <c r="F289">
        <v>39.51444623</v>
      </c>
      <c r="G289">
        <v>-76.92988655</v>
      </c>
      <c r="H289" s="26">
        <v>827.9</v>
      </c>
      <c r="I289" s="23">
        <f t="shared" si="31"/>
        <v>792.75</v>
      </c>
      <c r="J289">
        <f t="shared" si="32"/>
        <v>2037.875629940437</v>
      </c>
      <c r="K289" s="23">
        <f t="shared" si="33"/>
        <v>2281.3756299404367</v>
      </c>
      <c r="L289" s="23">
        <f t="shared" si="30"/>
        <v>2300.394629940437</v>
      </c>
      <c r="M289" s="23">
        <f t="shared" si="34"/>
        <v>2290.885129940437</v>
      </c>
      <c r="N289" s="23">
        <v>1.5</v>
      </c>
      <c r="O289" s="23">
        <v>55.4</v>
      </c>
      <c r="P289" s="23">
        <v>42.1</v>
      </c>
      <c r="Q289" s="23">
        <f t="shared" si="35"/>
        <v>42.85</v>
      </c>
      <c r="S289"/>
      <c r="T289"/>
      <c r="Y289" s="30"/>
      <c r="Z289" s="30"/>
      <c r="AA289" s="30"/>
      <c r="AB289" s="30"/>
      <c r="AD289">
        <v>277</v>
      </c>
      <c r="AE289">
        <v>25</v>
      </c>
      <c r="AF289">
        <v>27</v>
      </c>
      <c r="AG289">
        <v>9</v>
      </c>
      <c r="AH289">
        <v>6</v>
      </c>
      <c r="AI289">
        <v>25</v>
      </c>
      <c r="AJ289">
        <f t="shared" si="36"/>
        <v>5872.791519434629</v>
      </c>
      <c r="AK289">
        <f t="shared" si="36"/>
        <v>530.035335689046</v>
      </c>
      <c r="AL289">
        <f t="shared" si="36"/>
        <v>572.4381625441696</v>
      </c>
      <c r="AM289">
        <f t="shared" si="36"/>
        <v>190.81272084805653</v>
      </c>
      <c r="AN289">
        <f t="shared" si="36"/>
        <v>127.20848056537102</v>
      </c>
      <c r="AO289">
        <f t="shared" si="36"/>
        <v>530.035335689046</v>
      </c>
      <c r="AP289" s="26">
        <v>0.004</v>
      </c>
      <c r="AS289" s="26">
        <v>0.051</v>
      </c>
      <c r="AW289" s="24">
        <v>5.039</v>
      </c>
    </row>
    <row r="290" spans="1:49" ht="12.75">
      <c r="A290" s="19">
        <v>37694</v>
      </c>
      <c r="B290" s="22">
        <v>73</v>
      </c>
      <c r="C290" s="21">
        <v>0.822916687</v>
      </c>
      <c r="D290" s="20">
        <v>0.822916687</v>
      </c>
      <c r="E290" s="24">
        <v>0</v>
      </c>
      <c r="F290">
        <v>39.51709912</v>
      </c>
      <c r="G290">
        <v>-76.92117414</v>
      </c>
      <c r="H290" s="26">
        <v>827.7</v>
      </c>
      <c r="I290" s="23">
        <f t="shared" si="31"/>
        <v>792.5500000000001</v>
      </c>
      <c r="J290">
        <f t="shared" si="32"/>
        <v>2039.9708677922129</v>
      </c>
      <c r="K290" s="23">
        <f t="shared" si="33"/>
        <v>2283.4708677922126</v>
      </c>
      <c r="L290" s="23">
        <f t="shared" si="30"/>
        <v>2302.489867792213</v>
      </c>
      <c r="M290" s="23">
        <f t="shared" si="34"/>
        <v>2292.9803677922127</v>
      </c>
      <c r="N290" s="23">
        <v>1.5</v>
      </c>
      <c r="O290" s="23">
        <v>55.1</v>
      </c>
      <c r="P290" s="23">
        <v>43.2</v>
      </c>
      <c r="Q290" s="23">
        <f t="shared" si="35"/>
        <v>42.650000000000006</v>
      </c>
      <c r="S290"/>
      <c r="T290"/>
      <c r="Y290" s="30"/>
      <c r="Z290" s="30"/>
      <c r="AA290" s="30"/>
      <c r="AB290" s="30"/>
      <c r="AD290">
        <v>247</v>
      </c>
      <c r="AE290">
        <v>47</v>
      </c>
      <c r="AF290">
        <v>25</v>
      </c>
      <c r="AG290">
        <v>5</v>
      </c>
      <c r="AH290">
        <v>8</v>
      </c>
      <c r="AI290">
        <v>32</v>
      </c>
      <c r="AJ290">
        <f t="shared" si="36"/>
        <v>5236.749116607773</v>
      </c>
      <c r="AK290">
        <f t="shared" si="36"/>
        <v>996.4664310954064</v>
      </c>
      <c r="AL290">
        <f t="shared" si="36"/>
        <v>530.035335689046</v>
      </c>
      <c r="AM290">
        <f t="shared" si="36"/>
        <v>106.00706713780919</v>
      </c>
      <c r="AN290">
        <f t="shared" si="36"/>
        <v>169.61130742049468</v>
      </c>
      <c r="AO290">
        <f t="shared" si="36"/>
        <v>678.4452296819787</v>
      </c>
      <c r="AP290" s="26">
        <v>0.004</v>
      </c>
      <c r="AS290" s="26">
        <v>0.041</v>
      </c>
      <c r="AW290" s="24">
        <v>5.039</v>
      </c>
    </row>
    <row r="291" spans="1:49" ht="12.75">
      <c r="A291" s="19">
        <v>37694</v>
      </c>
      <c r="B291" s="22">
        <v>73</v>
      </c>
      <c r="C291" s="21">
        <v>0.823032379</v>
      </c>
      <c r="D291" s="20">
        <v>0.823032379</v>
      </c>
      <c r="E291" s="24">
        <v>0</v>
      </c>
      <c r="F291">
        <v>39.52000712</v>
      </c>
      <c r="G291">
        <v>-76.91266605</v>
      </c>
      <c r="H291" s="26">
        <v>827.9</v>
      </c>
      <c r="I291" s="23">
        <f t="shared" si="31"/>
        <v>792.75</v>
      </c>
      <c r="J291">
        <f t="shared" si="32"/>
        <v>2037.875629940437</v>
      </c>
      <c r="K291" s="23">
        <f t="shared" si="33"/>
        <v>2281.3756299404367</v>
      </c>
      <c r="L291" s="23">
        <f t="shared" si="30"/>
        <v>2300.394629940437</v>
      </c>
      <c r="M291" s="23">
        <f t="shared" si="34"/>
        <v>2290.885129940437</v>
      </c>
      <c r="N291" s="23">
        <v>1.4</v>
      </c>
      <c r="O291" s="23">
        <v>54.9</v>
      </c>
      <c r="P291" s="23">
        <v>40.6</v>
      </c>
      <c r="Q291" s="23">
        <f t="shared" si="35"/>
        <v>41.900000000000006</v>
      </c>
      <c r="S291"/>
      <c r="T291"/>
      <c r="Y291" s="30"/>
      <c r="Z291" s="30"/>
      <c r="AA291" s="30"/>
      <c r="AB291" s="30"/>
      <c r="AD291">
        <v>301</v>
      </c>
      <c r="AE291">
        <v>37</v>
      </c>
      <c r="AF291">
        <v>24</v>
      </c>
      <c r="AG291">
        <v>13</v>
      </c>
      <c r="AH291">
        <v>5</v>
      </c>
      <c r="AI291">
        <v>27</v>
      </c>
      <c r="AJ291">
        <f t="shared" si="36"/>
        <v>6381.625441696113</v>
      </c>
      <c r="AK291">
        <f t="shared" si="36"/>
        <v>784.452296819788</v>
      </c>
      <c r="AL291">
        <f t="shared" si="36"/>
        <v>508.8339222614841</v>
      </c>
      <c r="AM291">
        <f t="shared" si="36"/>
        <v>275.61837455830386</v>
      </c>
      <c r="AN291">
        <f t="shared" si="36"/>
        <v>106.00706713780919</v>
      </c>
      <c r="AO291">
        <f t="shared" si="36"/>
        <v>572.4381625441696</v>
      </c>
      <c r="AP291" s="26">
        <v>0.004</v>
      </c>
      <c r="AS291" s="26">
        <v>0.05</v>
      </c>
      <c r="AW291" s="24">
        <v>5.039</v>
      </c>
    </row>
    <row r="292" spans="1:49" ht="12.75">
      <c r="A292" s="19">
        <v>37694</v>
      </c>
      <c r="B292" s="22">
        <v>73</v>
      </c>
      <c r="C292" s="21">
        <v>0.823148131</v>
      </c>
      <c r="D292" s="20">
        <v>0.823148131</v>
      </c>
      <c r="E292" s="24">
        <v>0</v>
      </c>
      <c r="F292">
        <v>39.52303828</v>
      </c>
      <c r="G292">
        <v>-76.90412007</v>
      </c>
      <c r="H292" s="26">
        <v>827.6</v>
      </c>
      <c r="I292" s="23">
        <f t="shared" si="31"/>
        <v>792.45</v>
      </c>
      <c r="J292">
        <f t="shared" si="32"/>
        <v>2041.0186850014263</v>
      </c>
      <c r="K292" s="23">
        <f t="shared" si="33"/>
        <v>2284.518685001426</v>
      </c>
      <c r="L292" s="23">
        <f t="shared" si="30"/>
        <v>2303.5376850014263</v>
      </c>
      <c r="M292" s="23">
        <f t="shared" si="34"/>
        <v>2294.028185001426</v>
      </c>
      <c r="N292" s="23">
        <v>1.4</v>
      </c>
      <c r="O292" s="23">
        <v>54.7</v>
      </c>
      <c r="P292" s="23">
        <v>44.7</v>
      </c>
      <c r="Q292" s="23">
        <f t="shared" si="35"/>
        <v>42.650000000000006</v>
      </c>
      <c r="S292">
        <v>2.71E-06</v>
      </c>
      <c r="T292">
        <v>1.57E-06</v>
      </c>
      <c r="U292">
        <v>1.34E-06</v>
      </c>
      <c r="V292">
        <v>2.32E-06</v>
      </c>
      <c r="W292">
        <v>9.38E-07</v>
      </c>
      <c r="X292">
        <v>-9.95E-07</v>
      </c>
      <c r="Y292" s="30">
        <v>771.2</v>
      </c>
      <c r="Z292" s="30">
        <v>292.3</v>
      </c>
      <c r="AA292" s="30">
        <v>285.4</v>
      </c>
      <c r="AB292" s="30">
        <v>13.6</v>
      </c>
      <c r="AD292">
        <v>329</v>
      </c>
      <c r="AE292">
        <v>38</v>
      </c>
      <c r="AF292">
        <v>23</v>
      </c>
      <c r="AG292">
        <v>8</v>
      </c>
      <c r="AH292">
        <v>6</v>
      </c>
      <c r="AI292">
        <v>21</v>
      </c>
      <c r="AJ292">
        <f t="shared" si="36"/>
        <v>6975.265017667844</v>
      </c>
      <c r="AK292">
        <f t="shared" si="36"/>
        <v>805.6537102473497</v>
      </c>
      <c r="AL292">
        <f t="shared" si="36"/>
        <v>487.63250883392226</v>
      </c>
      <c r="AM292">
        <f t="shared" si="36"/>
        <v>169.61130742049468</v>
      </c>
      <c r="AN292">
        <f t="shared" si="36"/>
        <v>127.20848056537102</v>
      </c>
      <c r="AO292">
        <f t="shared" si="36"/>
        <v>445.22968197879857</v>
      </c>
      <c r="AP292" s="26">
        <v>0.006</v>
      </c>
      <c r="AS292" s="26">
        <v>0.062</v>
      </c>
      <c r="AW292" s="24">
        <v>5.039</v>
      </c>
    </row>
    <row r="293" spans="1:49" ht="12.75">
      <c r="A293" s="19">
        <v>37694</v>
      </c>
      <c r="B293" s="22">
        <v>73</v>
      </c>
      <c r="C293" s="21">
        <v>0.823263884</v>
      </c>
      <c r="D293" s="20">
        <v>0.823263884</v>
      </c>
      <c r="E293" s="24">
        <v>0</v>
      </c>
      <c r="F293">
        <v>39.52621538</v>
      </c>
      <c r="G293">
        <v>-76.89567908</v>
      </c>
      <c r="H293" s="26">
        <v>827.5</v>
      </c>
      <c r="I293" s="23">
        <f t="shared" si="31"/>
        <v>792.35</v>
      </c>
      <c r="J293">
        <f t="shared" si="32"/>
        <v>2042.0666344440094</v>
      </c>
      <c r="K293" s="23">
        <f t="shared" si="33"/>
        <v>2285.5666344440097</v>
      </c>
      <c r="L293" s="23">
        <f t="shared" si="30"/>
        <v>2304.5856344440094</v>
      </c>
      <c r="M293" s="23">
        <f t="shared" si="34"/>
        <v>2295.0761344440098</v>
      </c>
      <c r="N293" s="23">
        <v>1.3</v>
      </c>
      <c r="O293" s="23">
        <v>54.6</v>
      </c>
      <c r="P293" s="23">
        <v>43.1</v>
      </c>
      <c r="Q293" s="23">
        <f t="shared" si="35"/>
        <v>43.900000000000006</v>
      </c>
      <c r="S293"/>
      <c r="T293"/>
      <c r="Y293" s="30"/>
      <c r="Z293" s="30"/>
      <c r="AA293" s="30"/>
      <c r="AB293" s="30"/>
      <c r="AD293">
        <v>349</v>
      </c>
      <c r="AE293">
        <v>39</v>
      </c>
      <c r="AF293">
        <v>21</v>
      </c>
      <c r="AG293">
        <v>16</v>
      </c>
      <c r="AH293">
        <v>6</v>
      </c>
      <c r="AI293">
        <v>18</v>
      </c>
      <c r="AJ293">
        <f t="shared" si="36"/>
        <v>7399.293286219081</v>
      </c>
      <c r="AK293">
        <f t="shared" si="36"/>
        <v>826.8551236749116</v>
      </c>
      <c r="AL293">
        <f t="shared" si="36"/>
        <v>445.22968197879857</v>
      </c>
      <c r="AM293">
        <f t="shared" si="36"/>
        <v>339.22261484098937</v>
      </c>
      <c r="AN293">
        <f t="shared" si="36"/>
        <v>127.20848056537102</v>
      </c>
      <c r="AO293">
        <f t="shared" si="36"/>
        <v>381.62544169611306</v>
      </c>
      <c r="AP293" s="26">
        <v>0.004</v>
      </c>
      <c r="AS293" s="26">
        <v>0.052</v>
      </c>
      <c r="AW293" s="24">
        <v>5.039</v>
      </c>
    </row>
    <row r="294" spans="1:49" ht="12.75">
      <c r="A294" s="19">
        <v>37694</v>
      </c>
      <c r="B294" s="22">
        <v>73</v>
      </c>
      <c r="C294" s="21">
        <v>0.823379636</v>
      </c>
      <c r="D294" s="20">
        <v>0.823379636</v>
      </c>
      <c r="E294" s="24">
        <v>0</v>
      </c>
      <c r="F294">
        <v>39.52932016</v>
      </c>
      <c r="G294">
        <v>-76.88719327</v>
      </c>
      <c r="H294" s="26">
        <v>827.4</v>
      </c>
      <c r="I294" s="23">
        <f t="shared" si="31"/>
        <v>792.25</v>
      </c>
      <c r="J294">
        <f t="shared" si="32"/>
        <v>2043.114716153339</v>
      </c>
      <c r="K294" s="23">
        <f t="shared" si="33"/>
        <v>2286.614716153339</v>
      </c>
      <c r="L294" s="23">
        <f t="shared" si="30"/>
        <v>2305.6337161533393</v>
      </c>
      <c r="M294" s="23">
        <f t="shared" si="34"/>
        <v>2296.124216153339</v>
      </c>
      <c r="N294" s="23">
        <v>1.1</v>
      </c>
      <c r="O294" s="23">
        <v>54.6</v>
      </c>
      <c r="P294" s="23">
        <v>45.1</v>
      </c>
      <c r="Q294" s="23">
        <f t="shared" si="35"/>
        <v>44.1</v>
      </c>
      <c r="S294"/>
      <c r="T294"/>
      <c r="Y294" s="30"/>
      <c r="Z294" s="30"/>
      <c r="AA294" s="30"/>
      <c r="AB294" s="30"/>
      <c r="AC294">
        <v>1252</v>
      </c>
      <c r="AD294">
        <v>288</v>
      </c>
      <c r="AE294">
        <v>31</v>
      </c>
      <c r="AF294">
        <v>28</v>
      </c>
      <c r="AG294">
        <v>11</v>
      </c>
      <c r="AH294">
        <v>4</v>
      </c>
      <c r="AI294">
        <v>29</v>
      </c>
      <c r="AJ294">
        <f t="shared" si="36"/>
        <v>6106.007067137809</v>
      </c>
      <c r="AK294">
        <f t="shared" si="36"/>
        <v>657.243816254417</v>
      </c>
      <c r="AL294">
        <f t="shared" si="36"/>
        <v>593.6395759717315</v>
      </c>
      <c r="AM294">
        <f t="shared" si="36"/>
        <v>233.2155477031802</v>
      </c>
      <c r="AN294">
        <f t="shared" si="36"/>
        <v>84.80565371024734</v>
      </c>
      <c r="AO294">
        <f t="shared" si="36"/>
        <v>614.8409893992932</v>
      </c>
      <c r="AP294" s="26">
        <v>0.004</v>
      </c>
      <c r="AS294" s="26">
        <v>0.051</v>
      </c>
      <c r="AW294" s="24">
        <v>5.04</v>
      </c>
    </row>
    <row r="295" spans="1:49" ht="12.75">
      <c r="A295" s="19">
        <v>37694</v>
      </c>
      <c r="B295" s="22">
        <v>73</v>
      </c>
      <c r="C295" s="21">
        <v>0.823495388</v>
      </c>
      <c r="D295" s="20">
        <v>0.823495388</v>
      </c>
      <c r="E295" s="24">
        <v>0</v>
      </c>
      <c r="F295">
        <v>39.53176779</v>
      </c>
      <c r="G295">
        <v>-76.87828771</v>
      </c>
      <c r="H295" s="26">
        <v>828.1</v>
      </c>
      <c r="I295" s="23">
        <f t="shared" si="31"/>
        <v>792.95</v>
      </c>
      <c r="J295">
        <f t="shared" si="32"/>
        <v>2035.7809206218928</v>
      </c>
      <c r="K295" s="23">
        <f t="shared" si="33"/>
        <v>2279.2809206218926</v>
      </c>
      <c r="L295" s="23">
        <f t="shared" si="30"/>
        <v>2298.299920621893</v>
      </c>
      <c r="M295" s="23">
        <f t="shared" si="34"/>
        <v>2288.7904206218927</v>
      </c>
      <c r="N295" s="23">
        <v>1.3</v>
      </c>
      <c r="O295" s="23">
        <v>54.6</v>
      </c>
      <c r="P295" s="23">
        <v>42.6</v>
      </c>
      <c r="Q295" s="23">
        <f t="shared" si="35"/>
        <v>43.85</v>
      </c>
      <c r="S295">
        <v>1.56E-06</v>
      </c>
      <c r="T295">
        <v>1.58E-06</v>
      </c>
      <c r="U295">
        <v>1.46E-06</v>
      </c>
      <c r="V295">
        <v>2.36E-06</v>
      </c>
      <c r="W295">
        <v>8.89E-07</v>
      </c>
      <c r="X295">
        <v>-9.27E-07</v>
      </c>
      <c r="Y295" s="30">
        <v>770.9</v>
      </c>
      <c r="Z295" s="30">
        <v>292.2</v>
      </c>
      <c r="AA295" s="30">
        <v>285.3</v>
      </c>
      <c r="AB295" s="30">
        <v>13.8</v>
      </c>
      <c r="AD295">
        <v>266</v>
      </c>
      <c r="AE295">
        <v>30</v>
      </c>
      <c r="AF295">
        <v>21</v>
      </c>
      <c r="AG295">
        <v>9</v>
      </c>
      <c r="AH295">
        <v>7</v>
      </c>
      <c r="AI295">
        <v>22</v>
      </c>
      <c r="AJ295">
        <f t="shared" si="36"/>
        <v>5639.575971731449</v>
      </c>
      <c r="AK295">
        <f t="shared" si="36"/>
        <v>636.0424028268551</v>
      </c>
      <c r="AL295">
        <f t="shared" si="36"/>
        <v>445.22968197879857</v>
      </c>
      <c r="AM295">
        <f t="shared" si="36"/>
        <v>190.81272084805653</v>
      </c>
      <c r="AN295">
        <f t="shared" si="36"/>
        <v>148.40989399293287</v>
      </c>
      <c r="AO295">
        <f t="shared" si="36"/>
        <v>466.4310954063604</v>
      </c>
      <c r="AP295" s="26">
        <v>0.003</v>
      </c>
      <c r="AS295" s="26">
        <v>0.061</v>
      </c>
      <c r="AW295" s="24">
        <v>5.039</v>
      </c>
    </row>
    <row r="296" spans="1:49" ht="12.75">
      <c r="A296" s="19">
        <v>37694</v>
      </c>
      <c r="B296" s="22">
        <v>73</v>
      </c>
      <c r="C296" s="21">
        <v>0.82361114</v>
      </c>
      <c r="D296" s="20">
        <v>0.82361114</v>
      </c>
      <c r="E296" s="24">
        <v>0</v>
      </c>
      <c r="F296">
        <v>39.53356487</v>
      </c>
      <c r="G296">
        <v>-76.86893311</v>
      </c>
      <c r="H296" s="26">
        <v>827.3</v>
      </c>
      <c r="I296" s="23">
        <f t="shared" si="31"/>
        <v>792.15</v>
      </c>
      <c r="J296">
        <f t="shared" si="32"/>
        <v>2044.1629301628104</v>
      </c>
      <c r="K296" s="23">
        <f t="shared" si="33"/>
        <v>2287.6629301628104</v>
      </c>
      <c r="L296" s="23">
        <f t="shared" si="30"/>
        <v>2306.68193016281</v>
      </c>
      <c r="M296" s="23">
        <f t="shared" si="34"/>
        <v>2297.17243016281</v>
      </c>
      <c r="N296" s="23">
        <v>1.3</v>
      </c>
      <c r="O296" s="23">
        <v>54.8</v>
      </c>
      <c r="P296" s="23">
        <v>45.7</v>
      </c>
      <c r="Q296" s="23">
        <f t="shared" si="35"/>
        <v>44.150000000000006</v>
      </c>
      <c r="S296"/>
      <c r="T296"/>
      <c r="Y296" s="30"/>
      <c r="Z296" s="30"/>
      <c r="AA296" s="30"/>
      <c r="AB296" s="30"/>
      <c r="AD296">
        <v>228</v>
      </c>
      <c r="AE296">
        <v>22</v>
      </c>
      <c r="AF296">
        <v>28</v>
      </c>
      <c r="AG296">
        <v>11</v>
      </c>
      <c r="AH296">
        <v>6</v>
      </c>
      <c r="AI296">
        <v>23</v>
      </c>
      <c r="AJ296">
        <f t="shared" si="36"/>
        <v>4833.922261484099</v>
      </c>
      <c r="AK296">
        <f t="shared" si="36"/>
        <v>466.4310954063604</v>
      </c>
      <c r="AL296">
        <f t="shared" si="36"/>
        <v>593.6395759717315</v>
      </c>
      <c r="AM296">
        <f t="shared" si="36"/>
        <v>233.2155477031802</v>
      </c>
      <c r="AN296">
        <f t="shared" si="36"/>
        <v>127.20848056537102</v>
      </c>
      <c r="AO296">
        <f t="shared" si="36"/>
        <v>487.63250883392226</v>
      </c>
      <c r="AP296" s="26">
        <v>0.004</v>
      </c>
      <c r="AS296" s="26">
        <v>0.061</v>
      </c>
      <c r="AW296" s="24">
        <v>5.041</v>
      </c>
    </row>
    <row r="297" spans="1:49" ht="12.75">
      <c r="A297" s="19">
        <v>37694</v>
      </c>
      <c r="B297" s="22">
        <v>73</v>
      </c>
      <c r="C297" s="21">
        <v>0.823726833</v>
      </c>
      <c r="D297" s="20">
        <v>0.823726833</v>
      </c>
      <c r="E297" s="24">
        <v>0</v>
      </c>
      <c r="F297">
        <v>39.53518853</v>
      </c>
      <c r="G297">
        <v>-76.85948235</v>
      </c>
      <c r="H297" s="26">
        <v>827.5</v>
      </c>
      <c r="I297" s="23">
        <f t="shared" si="31"/>
        <v>792.35</v>
      </c>
      <c r="J297">
        <f t="shared" si="32"/>
        <v>2042.0666344440094</v>
      </c>
      <c r="K297" s="23">
        <f t="shared" si="33"/>
        <v>2285.5666344440097</v>
      </c>
      <c r="L297" s="23">
        <f t="shared" si="30"/>
        <v>2304.5856344440094</v>
      </c>
      <c r="M297" s="23">
        <f t="shared" si="34"/>
        <v>2295.0761344440098</v>
      </c>
      <c r="N297" s="23">
        <v>1.4</v>
      </c>
      <c r="O297" s="23">
        <v>54.9</v>
      </c>
      <c r="P297" s="23">
        <v>44.3</v>
      </c>
      <c r="Q297" s="23">
        <f t="shared" si="35"/>
        <v>45</v>
      </c>
      <c r="S297"/>
      <c r="T297"/>
      <c r="Y297" s="30"/>
      <c r="Z297" s="30"/>
      <c r="AA297" s="30"/>
      <c r="AB297" s="30"/>
      <c r="AD297">
        <v>201</v>
      </c>
      <c r="AE297">
        <v>34</v>
      </c>
      <c r="AF297">
        <v>22</v>
      </c>
      <c r="AG297">
        <v>10</v>
      </c>
      <c r="AH297">
        <v>6</v>
      </c>
      <c r="AI297">
        <v>25</v>
      </c>
      <c r="AJ297">
        <f t="shared" si="36"/>
        <v>4261.484098939929</v>
      </c>
      <c r="AK297">
        <f t="shared" si="36"/>
        <v>720.8480565371025</v>
      </c>
      <c r="AL297">
        <f t="shared" si="36"/>
        <v>466.4310954063604</v>
      </c>
      <c r="AM297">
        <f t="shared" si="36"/>
        <v>212.01413427561837</v>
      </c>
      <c r="AN297">
        <f t="shared" si="36"/>
        <v>127.20848056537102</v>
      </c>
      <c r="AO297">
        <f t="shared" si="36"/>
        <v>530.035335689046</v>
      </c>
      <c r="AP297" s="26">
        <v>0.004</v>
      </c>
      <c r="AS297" s="26">
        <v>0.041</v>
      </c>
      <c r="AW297" s="24">
        <v>5.039</v>
      </c>
    </row>
    <row r="298" spans="1:49" ht="12.75">
      <c r="A298" s="19">
        <v>37694</v>
      </c>
      <c r="B298" s="22">
        <v>73</v>
      </c>
      <c r="C298" s="21">
        <v>0.823842585</v>
      </c>
      <c r="D298" s="20">
        <v>0.823842585</v>
      </c>
      <c r="E298" s="24">
        <v>0</v>
      </c>
      <c r="F298">
        <v>39.5367873</v>
      </c>
      <c r="G298">
        <v>-76.85004754</v>
      </c>
      <c r="H298" s="26">
        <v>829.1</v>
      </c>
      <c r="I298" s="23">
        <f t="shared" si="31"/>
        <v>793.95</v>
      </c>
      <c r="J298">
        <f t="shared" si="32"/>
        <v>2025.315292704357</v>
      </c>
      <c r="K298" s="23">
        <f t="shared" si="33"/>
        <v>2268.815292704357</v>
      </c>
      <c r="L298" s="23">
        <f t="shared" si="30"/>
        <v>2287.834292704357</v>
      </c>
      <c r="M298" s="23">
        <f t="shared" si="34"/>
        <v>2278.3247927043567</v>
      </c>
      <c r="N298" s="23">
        <v>1.6</v>
      </c>
      <c r="O298" s="23">
        <v>54.6</v>
      </c>
      <c r="P298" s="23">
        <v>45.6</v>
      </c>
      <c r="Q298" s="23">
        <f t="shared" si="35"/>
        <v>44.95</v>
      </c>
      <c r="S298">
        <v>2.15E-06</v>
      </c>
      <c r="T298">
        <v>1.13E-06</v>
      </c>
      <c r="U298">
        <v>1.46E-06</v>
      </c>
      <c r="V298">
        <v>2.34E-06</v>
      </c>
      <c r="W298">
        <v>8.68E-07</v>
      </c>
      <c r="X298">
        <v>-9.74E-07</v>
      </c>
      <c r="Y298" s="30">
        <v>771.2</v>
      </c>
      <c r="Z298" s="30">
        <v>292.1</v>
      </c>
      <c r="AA298" s="30">
        <v>285.2</v>
      </c>
      <c r="AB298" s="30">
        <v>13.8</v>
      </c>
      <c r="AD298">
        <v>181</v>
      </c>
      <c r="AE298">
        <v>26</v>
      </c>
      <c r="AF298">
        <v>33</v>
      </c>
      <c r="AG298">
        <v>15</v>
      </c>
      <c r="AH298">
        <v>5</v>
      </c>
      <c r="AI298">
        <v>19</v>
      </c>
      <c r="AJ298">
        <f t="shared" si="36"/>
        <v>3837.4558303886924</v>
      </c>
      <c r="AK298">
        <f t="shared" si="36"/>
        <v>551.2367491166077</v>
      </c>
      <c r="AL298">
        <f t="shared" si="36"/>
        <v>699.6466431095406</v>
      </c>
      <c r="AM298">
        <f t="shared" si="36"/>
        <v>318.02120141342755</v>
      </c>
      <c r="AN298">
        <f t="shared" si="36"/>
        <v>106.00706713780919</v>
      </c>
      <c r="AO298">
        <f t="shared" si="36"/>
        <v>402.8268551236749</v>
      </c>
      <c r="AP298" s="26">
        <v>0.004</v>
      </c>
      <c r="AS298" s="26">
        <v>0.051</v>
      </c>
      <c r="AW298" s="24">
        <v>5.038</v>
      </c>
    </row>
    <row r="299" spans="1:49" ht="12.75">
      <c r="A299" s="19">
        <v>37694</v>
      </c>
      <c r="B299" s="22">
        <v>73</v>
      </c>
      <c r="C299" s="21">
        <v>0.823958337</v>
      </c>
      <c r="D299" s="20">
        <v>0.823958337</v>
      </c>
      <c r="E299" s="24">
        <v>0</v>
      </c>
      <c r="F299">
        <v>39.53838869</v>
      </c>
      <c r="G299">
        <v>-76.84063932</v>
      </c>
      <c r="H299" s="26">
        <v>828.2</v>
      </c>
      <c r="I299" s="23">
        <f t="shared" si="31"/>
        <v>793.0500000000001</v>
      </c>
      <c r="J299">
        <f t="shared" si="32"/>
        <v>2034.7337640792691</v>
      </c>
      <c r="K299" s="23">
        <f t="shared" si="33"/>
        <v>2278.2337640792693</v>
      </c>
      <c r="L299" s="23">
        <f t="shared" si="30"/>
        <v>2297.252764079269</v>
      </c>
      <c r="M299" s="23">
        <f t="shared" si="34"/>
        <v>2287.7432640792695</v>
      </c>
      <c r="N299" s="23">
        <v>1.5</v>
      </c>
      <c r="O299" s="23">
        <v>54.6</v>
      </c>
      <c r="P299" s="23">
        <v>43.1</v>
      </c>
      <c r="Q299" s="23">
        <f t="shared" si="35"/>
        <v>44.35</v>
      </c>
      <c r="S299"/>
      <c r="T299"/>
      <c r="Y299" s="30"/>
      <c r="Z299" s="30"/>
      <c r="AA299" s="30"/>
      <c r="AB299" s="30"/>
      <c r="AD299">
        <v>200</v>
      </c>
      <c r="AE299">
        <v>26</v>
      </c>
      <c r="AF299">
        <v>23</v>
      </c>
      <c r="AG299">
        <v>14</v>
      </c>
      <c r="AH299">
        <v>1</v>
      </c>
      <c r="AI299">
        <v>27</v>
      </c>
      <c r="AJ299">
        <f t="shared" si="36"/>
        <v>4240.282685512368</v>
      </c>
      <c r="AK299">
        <f t="shared" si="36"/>
        <v>551.2367491166077</v>
      </c>
      <c r="AL299">
        <f t="shared" si="36"/>
        <v>487.63250883392226</v>
      </c>
      <c r="AM299">
        <f t="shared" si="36"/>
        <v>296.81978798586573</v>
      </c>
      <c r="AN299">
        <f t="shared" si="36"/>
        <v>21.201413427561835</v>
      </c>
      <c r="AO299">
        <f t="shared" si="36"/>
        <v>572.4381625441696</v>
      </c>
      <c r="AP299" s="26">
        <v>0.004</v>
      </c>
      <c r="AS299" s="26">
        <v>0.042</v>
      </c>
      <c r="AW299" s="24">
        <v>5.04</v>
      </c>
    </row>
    <row r="300" spans="1:49" ht="12.75">
      <c r="A300" s="19">
        <v>37694</v>
      </c>
      <c r="B300" s="22">
        <v>73</v>
      </c>
      <c r="C300" s="21">
        <v>0.82407409</v>
      </c>
      <c r="D300" s="20">
        <v>0.82407409</v>
      </c>
      <c r="E300" s="24">
        <v>0</v>
      </c>
      <c r="F300">
        <v>39.5402253</v>
      </c>
      <c r="G300">
        <v>-76.83103107</v>
      </c>
      <c r="H300" s="26">
        <v>827.2</v>
      </c>
      <c r="I300" s="23">
        <f t="shared" si="31"/>
        <v>792.0500000000001</v>
      </c>
      <c r="J300">
        <f t="shared" si="32"/>
        <v>2045.211276505825</v>
      </c>
      <c r="K300" s="23">
        <f t="shared" si="33"/>
        <v>2288.711276505825</v>
      </c>
      <c r="L300" s="23">
        <f t="shared" si="30"/>
        <v>2307.730276505825</v>
      </c>
      <c r="M300" s="23">
        <f t="shared" si="34"/>
        <v>2298.2207765058247</v>
      </c>
      <c r="N300" s="23">
        <v>1.4</v>
      </c>
      <c r="O300" s="23">
        <v>54.8</v>
      </c>
      <c r="P300" s="23">
        <v>45.3</v>
      </c>
      <c r="Q300" s="23">
        <f t="shared" si="35"/>
        <v>44.2</v>
      </c>
      <c r="S300"/>
      <c r="T300"/>
      <c r="Y300" s="30"/>
      <c r="Z300" s="30"/>
      <c r="AA300" s="30"/>
      <c r="AB300" s="30"/>
      <c r="AC300">
        <v>1309</v>
      </c>
      <c r="AD300">
        <v>205</v>
      </c>
      <c r="AE300">
        <v>30</v>
      </c>
      <c r="AF300">
        <v>19</v>
      </c>
      <c r="AG300">
        <v>11</v>
      </c>
      <c r="AH300">
        <v>5</v>
      </c>
      <c r="AI300">
        <v>12</v>
      </c>
      <c r="AJ300">
        <f t="shared" si="36"/>
        <v>4346.2897526501765</v>
      </c>
      <c r="AK300">
        <f t="shared" si="36"/>
        <v>636.0424028268551</v>
      </c>
      <c r="AL300">
        <f t="shared" si="36"/>
        <v>402.8268551236749</v>
      </c>
      <c r="AM300">
        <f t="shared" si="36"/>
        <v>233.2155477031802</v>
      </c>
      <c r="AN300">
        <f t="shared" si="36"/>
        <v>106.00706713780919</v>
      </c>
      <c r="AO300">
        <f t="shared" si="36"/>
        <v>254.41696113074204</v>
      </c>
      <c r="AP300" s="26">
        <v>0.004</v>
      </c>
      <c r="AS300" s="26">
        <v>0.041</v>
      </c>
      <c r="AW300" s="24">
        <v>5.039</v>
      </c>
    </row>
    <row r="301" spans="1:49" ht="12.75">
      <c r="A301" s="19">
        <v>37694</v>
      </c>
      <c r="B301" s="22">
        <v>73</v>
      </c>
      <c r="C301" s="21">
        <v>0.824189842</v>
      </c>
      <c r="D301" s="20">
        <v>0.824189842</v>
      </c>
      <c r="E301" s="24">
        <v>0</v>
      </c>
      <c r="F301">
        <v>39.54227037</v>
      </c>
      <c r="G301">
        <v>-76.82158038</v>
      </c>
      <c r="H301" s="26">
        <v>827.2</v>
      </c>
      <c r="I301" s="23">
        <f t="shared" si="31"/>
        <v>792.0500000000001</v>
      </c>
      <c r="J301">
        <f t="shared" si="32"/>
        <v>2045.211276505825</v>
      </c>
      <c r="K301" s="23">
        <f t="shared" si="33"/>
        <v>2288.711276505825</v>
      </c>
      <c r="L301" s="23">
        <f t="shared" si="30"/>
        <v>2307.730276505825</v>
      </c>
      <c r="M301" s="23">
        <f t="shared" si="34"/>
        <v>2298.2207765058247</v>
      </c>
      <c r="N301" s="23">
        <v>1.4</v>
      </c>
      <c r="O301" s="23">
        <v>54.8</v>
      </c>
      <c r="P301" s="23">
        <v>42.9</v>
      </c>
      <c r="Q301" s="23">
        <f t="shared" si="35"/>
        <v>44.099999999999994</v>
      </c>
      <c r="S301">
        <v>1.48E-06</v>
      </c>
      <c r="T301">
        <v>1.3E-06</v>
      </c>
      <c r="U301">
        <v>1.59E-06</v>
      </c>
      <c r="V301">
        <v>2.31E-06</v>
      </c>
      <c r="W301">
        <v>8.94E-07</v>
      </c>
      <c r="X301">
        <v>-8.49E-07</v>
      </c>
      <c r="Y301" s="30">
        <v>771.3</v>
      </c>
      <c r="Z301" s="30">
        <v>292.1</v>
      </c>
      <c r="AA301" s="30">
        <v>285.2</v>
      </c>
      <c r="AB301" s="30">
        <v>14</v>
      </c>
      <c r="AD301">
        <v>189</v>
      </c>
      <c r="AE301">
        <v>18</v>
      </c>
      <c r="AF301">
        <v>19</v>
      </c>
      <c r="AG301">
        <v>13</v>
      </c>
      <c r="AH301">
        <v>5</v>
      </c>
      <c r="AI301">
        <v>19</v>
      </c>
      <c r="AJ301">
        <f t="shared" si="36"/>
        <v>4007.067137809187</v>
      </c>
      <c r="AK301">
        <f t="shared" si="36"/>
        <v>381.62544169611306</v>
      </c>
      <c r="AL301">
        <f t="shared" si="36"/>
        <v>402.8268551236749</v>
      </c>
      <c r="AM301">
        <f t="shared" si="36"/>
        <v>275.61837455830386</v>
      </c>
      <c r="AN301">
        <f t="shared" si="36"/>
        <v>106.00706713780919</v>
      </c>
      <c r="AO301">
        <f t="shared" si="36"/>
        <v>402.8268551236749</v>
      </c>
      <c r="AP301" s="26">
        <v>0.005</v>
      </c>
      <c r="AS301" s="26">
        <v>0.042</v>
      </c>
      <c r="AW301" s="24">
        <v>5.04</v>
      </c>
    </row>
    <row r="302" spans="1:49" ht="12.75">
      <c r="A302" s="19">
        <v>37694</v>
      </c>
      <c r="B302" s="22">
        <v>73</v>
      </c>
      <c r="C302" s="21">
        <v>0.824305534</v>
      </c>
      <c r="D302" s="20">
        <v>0.824305534</v>
      </c>
      <c r="E302" s="24">
        <v>0</v>
      </c>
      <c r="F302">
        <v>39.54449291</v>
      </c>
      <c r="G302">
        <v>-76.81246786</v>
      </c>
      <c r="H302" s="26">
        <v>826.1</v>
      </c>
      <c r="I302" s="23">
        <f t="shared" si="31"/>
        <v>790.95</v>
      </c>
      <c r="J302">
        <f t="shared" si="32"/>
        <v>2056.751829859473</v>
      </c>
      <c r="K302" s="23">
        <f t="shared" si="33"/>
        <v>2300.251829859473</v>
      </c>
      <c r="L302" s="23">
        <f t="shared" si="30"/>
        <v>2319.2708298594735</v>
      </c>
      <c r="M302" s="23">
        <f t="shared" si="34"/>
        <v>2309.7613298594733</v>
      </c>
      <c r="N302" s="23">
        <v>1.3</v>
      </c>
      <c r="O302" s="23">
        <v>54.8</v>
      </c>
      <c r="P302" s="23">
        <v>43.6</v>
      </c>
      <c r="Q302" s="23">
        <f t="shared" si="35"/>
        <v>43.25</v>
      </c>
      <c r="S302"/>
      <c r="T302"/>
      <c r="Y302" s="30"/>
      <c r="Z302" s="30"/>
      <c r="AA302" s="30"/>
      <c r="AB302" s="30"/>
      <c r="AD302">
        <v>213</v>
      </c>
      <c r="AE302">
        <v>22</v>
      </c>
      <c r="AF302">
        <v>16</v>
      </c>
      <c r="AG302">
        <v>13</v>
      </c>
      <c r="AH302">
        <v>3</v>
      </c>
      <c r="AI302">
        <v>16</v>
      </c>
      <c r="AJ302">
        <f t="shared" si="36"/>
        <v>4515.9010600706715</v>
      </c>
      <c r="AK302">
        <f t="shared" si="36"/>
        <v>466.4310954063604</v>
      </c>
      <c r="AL302">
        <f t="shared" si="36"/>
        <v>339.22261484098937</v>
      </c>
      <c r="AM302">
        <f t="shared" si="36"/>
        <v>275.61837455830386</v>
      </c>
      <c r="AN302">
        <f t="shared" si="36"/>
        <v>63.60424028268551</v>
      </c>
      <c r="AO302">
        <f t="shared" si="36"/>
        <v>339.22261484098937</v>
      </c>
      <c r="AP302" s="26">
        <v>0.002</v>
      </c>
      <c r="AS302" s="26">
        <v>0.041</v>
      </c>
      <c r="AW302" s="24">
        <v>5.038</v>
      </c>
    </row>
    <row r="303" spans="1:49" ht="12.75">
      <c r="A303" s="19">
        <v>37694</v>
      </c>
      <c r="B303" s="22">
        <v>73</v>
      </c>
      <c r="C303" s="21">
        <v>0.824421287</v>
      </c>
      <c r="D303" s="20">
        <v>0.824421287</v>
      </c>
      <c r="E303" s="24">
        <v>0</v>
      </c>
      <c r="F303">
        <v>39.54695567</v>
      </c>
      <c r="G303">
        <v>-76.80359889</v>
      </c>
      <c r="H303" s="26">
        <v>825.3</v>
      </c>
      <c r="I303" s="23">
        <f t="shared" si="31"/>
        <v>790.15</v>
      </c>
      <c r="J303">
        <f t="shared" si="32"/>
        <v>2065.1550449179904</v>
      </c>
      <c r="K303" s="23">
        <f t="shared" si="33"/>
        <v>2308.6550449179904</v>
      </c>
      <c r="L303" s="23">
        <f t="shared" si="30"/>
        <v>2327.6740449179906</v>
      </c>
      <c r="M303" s="23">
        <f t="shared" si="34"/>
        <v>2318.1645449179905</v>
      </c>
      <c r="N303" s="23">
        <v>1.2</v>
      </c>
      <c r="O303" s="23">
        <v>54.7</v>
      </c>
      <c r="P303" s="23">
        <v>42.4</v>
      </c>
      <c r="Q303" s="23">
        <f t="shared" si="35"/>
        <v>43</v>
      </c>
      <c r="S303"/>
      <c r="T303"/>
      <c r="Y303" s="30"/>
      <c r="Z303" s="30"/>
      <c r="AA303" s="30"/>
      <c r="AB303" s="30"/>
      <c r="AD303">
        <v>189</v>
      </c>
      <c r="AE303">
        <v>15</v>
      </c>
      <c r="AF303">
        <v>16</v>
      </c>
      <c r="AG303">
        <v>8</v>
      </c>
      <c r="AH303">
        <v>3</v>
      </c>
      <c r="AI303">
        <v>22</v>
      </c>
      <c r="AJ303">
        <f t="shared" si="36"/>
        <v>4007.067137809187</v>
      </c>
      <c r="AK303">
        <f t="shared" si="36"/>
        <v>318.02120141342755</v>
      </c>
      <c r="AL303">
        <f t="shared" si="36"/>
        <v>339.22261484098937</v>
      </c>
      <c r="AM303">
        <f t="shared" si="36"/>
        <v>169.61130742049468</v>
      </c>
      <c r="AN303">
        <f t="shared" si="36"/>
        <v>63.60424028268551</v>
      </c>
      <c r="AO303">
        <f t="shared" si="36"/>
        <v>466.4310954063604</v>
      </c>
      <c r="AP303" s="26">
        <v>0.005</v>
      </c>
      <c r="AS303" s="26">
        <v>0.051</v>
      </c>
      <c r="AW303" s="24">
        <v>5.04</v>
      </c>
    </row>
    <row r="304" spans="1:49" ht="12.75">
      <c r="A304" s="19">
        <v>37694</v>
      </c>
      <c r="B304" s="22">
        <v>73</v>
      </c>
      <c r="C304" s="21">
        <v>0.824537039</v>
      </c>
      <c r="D304" s="20">
        <v>0.824537039</v>
      </c>
      <c r="E304" s="24">
        <v>0</v>
      </c>
      <c r="F304">
        <v>39.5495409</v>
      </c>
      <c r="G304">
        <v>-76.79485324</v>
      </c>
      <c r="H304" s="26">
        <v>825.3</v>
      </c>
      <c r="I304" s="23">
        <f t="shared" si="31"/>
        <v>790.15</v>
      </c>
      <c r="J304">
        <f t="shared" si="32"/>
        <v>2065.1550449179904</v>
      </c>
      <c r="K304" s="23">
        <f t="shared" si="33"/>
        <v>2308.6550449179904</v>
      </c>
      <c r="L304" s="23">
        <f t="shared" si="30"/>
        <v>2327.6740449179906</v>
      </c>
      <c r="M304" s="23">
        <f t="shared" si="34"/>
        <v>2318.1645449179905</v>
      </c>
      <c r="N304" s="23">
        <v>1</v>
      </c>
      <c r="O304" s="23">
        <v>55</v>
      </c>
      <c r="P304" s="23">
        <v>43.1</v>
      </c>
      <c r="Q304" s="23">
        <f t="shared" si="35"/>
        <v>42.75</v>
      </c>
      <c r="S304">
        <v>1.33E-06</v>
      </c>
      <c r="T304">
        <v>9.74E-07</v>
      </c>
      <c r="U304">
        <v>8.38E-07</v>
      </c>
      <c r="V304">
        <v>2.35E-06</v>
      </c>
      <c r="W304">
        <v>9.55E-07</v>
      </c>
      <c r="X304">
        <v>-9.11E-07</v>
      </c>
      <c r="Y304" s="30">
        <v>769.2</v>
      </c>
      <c r="Z304" s="30">
        <v>292</v>
      </c>
      <c r="AA304" s="30">
        <v>285.1</v>
      </c>
      <c r="AB304" s="30">
        <v>14</v>
      </c>
      <c r="AD304">
        <v>188</v>
      </c>
      <c r="AE304">
        <v>22</v>
      </c>
      <c r="AF304">
        <v>24</v>
      </c>
      <c r="AG304">
        <v>9</v>
      </c>
      <c r="AH304">
        <v>5</v>
      </c>
      <c r="AI304">
        <v>24</v>
      </c>
      <c r="AJ304">
        <f t="shared" si="36"/>
        <v>3985.8657243816256</v>
      </c>
      <c r="AK304">
        <f t="shared" si="36"/>
        <v>466.4310954063604</v>
      </c>
      <c r="AL304">
        <f t="shared" si="36"/>
        <v>508.8339222614841</v>
      </c>
      <c r="AM304">
        <f t="shared" si="36"/>
        <v>190.81272084805653</v>
      </c>
      <c r="AN304">
        <f t="shared" si="36"/>
        <v>106.00706713780919</v>
      </c>
      <c r="AO304">
        <f t="shared" si="36"/>
        <v>508.8339222614841</v>
      </c>
      <c r="AP304" s="26">
        <v>0.006</v>
      </c>
      <c r="AS304" s="26">
        <v>0.051</v>
      </c>
      <c r="AW304" s="24">
        <v>5.04</v>
      </c>
    </row>
    <row r="305" spans="1:49" ht="12.75">
      <c r="A305" s="19">
        <v>37694</v>
      </c>
      <c r="B305" s="22">
        <v>73</v>
      </c>
      <c r="C305" s="21">
        <v>0.824652791</v>
      </c>
      <c r="D305" s="20">
        <v>0.824652791</v>
      </c>
      <c r="E305" s="24">
        <v>0</v>
      </c>
      <c r="F305">
        <v>39.55213523</v>
      </c>
      <c r="G305">
        <v>-76.78607387</v>
      </c>
      <c r="H305" s="26">
        <v>825</v>
      </c>
      <c r="I305" s="23">
        <f t="shared" si="31"/>
        <v>789.85</v>
      </c>
      <c r="J305">
        <f t="shared" si="32"/>
        <v>2068.308444211076</v>
      </c>
      <c r="K305" s="23">
        <f t="shared" si="33"/>
        <v>2311.808444211076</v>
      </c>
      <c r="L305" s="23">
        <f t="shared" si="30"/>
        <v>2330.827444211076</v>
      </c>
      <c r="M305" s="23">
        <f t="shared" si="34"/>
        <v>2321.317944211076</v>
      </c>
      <c r="N305" s="23">
        <v>0.9</v>
      </c>
      <c r="O305" s="23">
        <v>55.1</v>
      </c>
      <c r="P305" s="23">
        <v>41.1</v>
      </c>
      <c r="Q305" s="23">
        <f t="shared" si="35"/>
        <v>42.1</v>
      </c>
      <c r="S305"/>
      <c r="T305"/>
      <c r="Y305" s="30"/>
      <c r="Z305" s="30"/>
      <c r="AA305" s="30"/>
      <c r="AB305" s="30"/>
      <c r="AD305">
        <v>188</v>
      </c>
      <c r="AE305">
        <v>27</v>
      </c>
      <c r="AF305">
        <v>20</v>
      </c>
      <c r="AG305">
        <v>7</v>
      </c>
      <c r="AH305">
        <v>6</v>
      </c>
      <c r="AI305">
        <v>26</v>
      </c>
      <c r="AJ305">
        <f t="shared" si="36"/>
        <v>3985.8657243816256</v>
      </c>
      <c r="AK305">
        <f t="shared" si="36"/>
        <v>572.4381625441696</v>
      </c>
      <c r="AL305">
        <f t="shared" si="36"/>
        <v>424.02826855123675</v>
      </c>
      <c r="AM305">
        <f t="shared" si="36"/>
        <v>148.40989399293287</v>
      </c>
      <c r="AN305">
        <f t="shared" si="36"/>
        <v>127.20848056537102</v>
      </c>
      <c r="AO305">
        <f t="shared" si="36"/>
        <v>551.2367491166077</v>
      </c>
      <c r="AP305" s="26">
        <v>0.004</v>
      </c>
      <c r="AS305" s="26">
        <v>0.041</v>
      </c>
      <c r="AW305" s="24">
        <v>5.039</v>
      </c>
    </row>
    <row r="306" spans="1:49" ht="12.75">
      <c r="A306" s="19">
        <v>37694</v>
      </c>
      <c r="B306" s="22">
        <v>73</v>
      </c>
      <c r="C306" s="21">
        <v>0.824768543</v>
      </c>
      <c r="D306" s="20">
        <v>0.824768543</v>
      </c>
      <c r="E306" s="24">
        <v>0</v>
      </c>
      <c r="F306">
        <v>39.55420109</v>
      </c>
      <c r="G306">
        <v>-76.77698284</v>
      </c>
      <c r="H306" s="26">
        <v>824.6</v>
      </c>
      <c r="I306" s="23">
        <f t="shared" si="31"/>
        <v>789.45</v>
      </c>
      <c r="J306">
        <f t="shared" si="32"/>
        <v>2072.51484023441</v>
      </c>
      <c r="K306" s="23">
        <f t="shared" si="33"/>
        <v>2316.01484023441</v>
      </c>
      <c r="L306" s="23">
        <f t="shared" si="30"/>
        <v>2335.0338402344096</v>
      </c>
      <c r="M306" s="23">
        <f t="shared" si="34"/>
        <v>2325.5243402344095</v>
      </c>
      <c r="N306" s="23">
        <v>0.8</v>
      </c>
      <c r="O306" s="23">
        <v>55.3</v>
      </c>
      <c r="P306" s="23">
        <v>45.3</v>
      </c>
      <c r="Q306" s="23">
        <f t="shared" si="35"/>
        <v>43.2</v>
      </c>
      <c r="S306"/>
      <c r="T306"/>
      <c r="Y306" s="30"/>
      <c r="Z306" s="30"/>
      <c r="AA306" s="30"/>
      <c r="AB306" s="30"/>
      <c r="AC306">
        <v>1326</v>
      </c>
      <c r="AD306">
        <v>194</v>
      </c>
      <c r="AE306">
        <v>24</v>
      </c>
      <c r="AF306">
        <v>19</v>
      </c>
      <c r="AG306">
        <v>9</v>
      </c>
      <c r="AH306">
        <v>5</v>
      </c>
      <c r="AI306">
        <v>23</v>
      </c>
      <c r="AJ306">
        <f t="shared" si="36"/>
        <v>4113.074204946996</v>
      </c>
      <c r="AK306">
        <f t="shared" si="36"/>
        <v>508.8339222614841</v>
      </c>
      <c r="AL306">
        <f t="shared" si="36"/>
        <v>402.8268551236749</v>
      </c>
      <c r="AM306">
        <f t="shared" si="36"/>
        <v>190.81272084805653</v>
      </c>
      <c r="AN306">
        <f t="shared" si="36"/>
        <v>106.00706713780919</v>
      </c>
      <c r="AO306">
        <f t="shared" si="36"/>
        <v>487.63250883392226</v>
      </c>
      <c r="AP306" s="26">
        <v>0.006</v>
      </c>
      <c r="AS306" s="26">
        <v>0.022</v>
      </c>
      <c r="AW306" s="24">
        <v>5.04</v>
      </c>
    </row>
    <row r="307" spans="1:49" ht="12.75">
      <c r="A307" s="19">
        <v>37694</v>
      </c>
      <c r="B307" s="22">
        <v>73</v>
      </c>
      <c r="C307" s="21">
        <v>0.824884236</v>
      </c>
      <c r="D307" s="20">
        <v>0.824884236</v>
      </c>
      <c r="E307" s="24">
        <v>0</v>
      </c>
      <c r="F307">
        <v>39.55544072</v>
      </c>
      <c r="G307">
        <v>-76.76759332</v>
      </c>
      <c r="H307" s="26">
        <v>824.6</v>
      </c>
      <c r="I307" s="23">
        <f t="shared" si="31"/>
        <v>789.45</v>
      </c>
      <c r="J307">
        <f t="shared" si="32"/>
        <v>2072.51484023441</v>
      </c>
      <c r="K307" s="23">
        <f t="shared" si="33"/>
        <v>2316.01484023441</v>
      </c>
      <c r="L307" s="23">
        <f t="shared" si="30"/>
        <v>2335.0338402344096</v>
      </c>
      <c r="M307" s="23">
        <f t="shared" si="34"/>
        <v>2325.5243402344095</v>
      </c>
      <c r="N307" s="23">
        <v>1</v>
      </c>
      <c r="O307" s="23">
        <v>55.4</v>
      </c>
      <c r="P307" s="23">
        <v>43.6</v>
      </c>
      <c r="Q307" s="23">
        <f t="shared" si="35"/>
        <v>44.45</v>
      </c>
      <c r="S307">
        <v>1.26E-06</v>
      </c>
      <c r="T307">
        <v>9.4E-07</v>
      </c>
      <c r="U307">
        <v>1.47E-06</v>
      </c>
      <c r="V307">
        <v>2.43E-06</v>
      </c>
      <c r="W307">
        <v>9.48E-07</v>
      </c>
      <c r="X307">
        <v>-7.89E-07</v>
      </c>
      <c r="Y307" s="30">
        <v>768.2</v>
      </c>
      <c r="Z307" s="30">
        <v>291.9</v>
      </c>
      <c r="AA307" s="30">
        <v>285.1</v>
      </c>
      <c r="AB307" s="30">
        <v>14.2</v>
      </c>
      <c r="AD307">
        <v>195</v>
      </c>
      <c r="AE307">
        <v>33</v>
      </c>
      <c r="AF307">
        <v>23</v>
      </c>
      <c r="AG307">
        <v>7</v>
      </c>
      <c r="AH307">
        <v>3</v>
      </c>
      <c r="AI307">
        <v>28</v>
      </c>
      <c r="AJ307">
        <f t="shared" si="36"/>
        <v>4134.275618374558</v>
      </c>
      <c r="AK307">
        <f t="shared" si="36"/>
        <v>699.6466431095406</v>
      </c>
      <c r="AL307">
        <f t="shared" si="36"/>
        <v>487.63250883392226</v>
      </c>
      <c r="AM307">
        <f t="shared" si="36"/>
        <v>148.40989399293287</v>
      </c>
      <c r="AN307">
        <f t="shared" si="36"/>
        <v>63.60424028268551</v>
      </c>
      <c r="AO307">
        <f t="shared" si="36"/>
        <v>593.6395759717315</v>
      </c>
      <c r="AP307" s="26">
        <v>0.004</v>
      </c>
      <c r="AS307" s="26">
        <v>0.04</v>
      </c>
      <c r="AW307" s="24">
        <v>5.039</v>
      </c>
    </row>
    <row r="308" spans="1:49" ht="12.75">
      <c r="A308" s="19">
        <v>37694</v>
      </c>
      <c r="B308" s="22">
        <v>73</v>
      </c>
      <c r="C308" s="21">
        <v>0.824999988</v>
      </c>
      <c r="D308" s="20">
        <v>0.824999988</v>
      </c>
      <c r="E308" s="24">
        <v>0</v>
      </c>
      <c r="F308">
        <v>39.55607021</v>
      </c>
      <c r="G308">
        <v>-76.75786228</v>
      </c>
      <c r="H308" s="26">
        <v>824.2</v>
      </c>
      <c r="I308" s="23">
        <f t="shared" si="31"/>
        <v>789.0500000000001</v>
      </c>
      <c r="J308">
        <f t="shared" si="32"/>
        <v>2076.7233681025077</v>
      </c>
      <c r="K308" s="23">
        <f t="shared" si="33"/>
        <v>2320.2233681025077</v>
      </c>
      <c r="L308" s="23">
        <f t="shared" si="30"/>
        <v>2339.2423681025075</v>
      </c>
      <c r="M308" s="23">
        <f t="shared" si="34"/>
        <v>2329.7328681025074</v>
      </c>
      <c r="N308" s="23">
        <v>1.1</v>
      </c>
      <c r="O308" s="23">
        <v>55.2</v>
      </c>
      <c r="P308" s="23">
        <v>46.3</v>
      </c>
      <c r="Q308" s="23">
        <f t="shared" si="35"/>
        <v>44.95</v>
      </c>
      <c r="S308"/>
      <c r="T308"/>
      <c r="Y308" s="30"/>
      <c r="Z308" s="30"/>
      <c r="AA308" s="30"/>
      <c r="AB308" s="30"/>
      <c r="AD308">
        <v>155</v>
      </c>
      <c r="AE308">
        <v>27</v>
      </c>
      <c r="AF308">
        <v>22</v>
      </c>
      <c r="AG308">
        <v>5</v>
      </c>
      <c r="AH308">
        <v>6</v>
      </c>
      <c r="AI308">
        <v>22</v>
      </c>
      <c r="AJ308">
        <f t="shared" si="36"/>
        <v>3286.2190812720846</v>
      </c>
      <c r="AK308">
        <f t="shared" si="36"/>
        <v>572.4381625441696</v>
      </c>
      <c r="AL308">
        <f t="shared" si="36"/>
        <v>466.4310954063604</v>
      </c>
      <c r="AM308">
        <f t="shared" si="36"/>
        <v>106.00706713780919</v>
      </c>
      <c r="AN308">
        <f t="shared" si="36"/>
        <v>127.20848056537102</v>
      </c>
      <c r="AO308">
        <f t="shared" si="36"/>
        <v>466.4310954063604</v>
      </c>
      <c r="AP308" s="26">
        <v>0.006</v>
      </c>
      <c r="AS308" s="26">
        <v>0.023</v>
      </c>
      <c r="AW308" s="24">
        <v>5.039</v>
      </c>
    </row>
    <row r="309" spans="1:49" ht="12.75">
      <c r="A309" s="19">
        <v>37694</v>
      </c>
      <c r="B309" s="22">
        <v>73</v>
      </c>
      <c r="C309" s="21">
        <v>0.82511574</v>
      </c>
      <c r="D309" s="20">
        <v>0.82511574</v>
      </c>
      <c r="E309" s="24">
        <v>0</v>
      </c>
      <c r="F309">
        <v>39.55660769</v>
      </c>
      <c r="G309">
        <v>-76.74811971</v>
      </c>
      <c r="H309" s="26">
        <v>824.6</v>
      </c>
      <c r="I309" s="23">
        <f t="shared" si="31"/>
        <v>789.45</v>
      </c>
      <c r="J309">
        <f t="shared" si="32"/>
        <v>2072.51484023441</v>
      </c>
      <c r="K309" s="23">
        <f t="shared" si="33"/>
        <v>2316.01484023441</v>
      </c>
      <c r="L309" s="23">
        <f t="shared" si="30"/>
        <v>2335.0338402344096</v>
      </c>
      <c r="M309" s="23">
        <f t="shared" si="34"/>
        <v>2325.5243402344095</v>
      </c>
      <c r="N309" s="23">
        <v>1.3</v>
      </c>
      <c r="O309" s="23">
        <v>55</v>
      </c>
      <c r="P309" s="23">
        <v>44.6</v>
      </c>
      <c r="Q309" s="23">
        <f t="shared" si="35"/>
        <v>45.45</v>
      </c>
      <c r="S309"/>
      <c r="T309"/>
      <c r="Y309" s="30"/>
      <c r="Z309" s="30"/>
      <c r="AA309" s="30"/>
      <c r="AB309" s="30"/>
      <c r="AD309">
        <v>158</v>
      </c>
      <c r="AE309">
        <v>23</v>
      </c>
      <c r="AF309">
        <v>16</v>
      </c>
      <c r="AG309">
        <v>10</v>
      </c>
      <c r="AH309">
        <v>3</v>
      </c>
      <c r="AI309">
        <v>24</v>
      </c>
      <c r="AJ309">
        <f t="shared" si="36"/>
        <v>3349.8233215547702</v>
      </c>
      <c r="AK309">
        <f t="shared" si="36"/>
        <v>487.63250883392226</v>
      </c>
      <c r="AL309">
        <f t="shared" si="36"/>
        <v>339.22261484098937</v>
      </c>
      <c r="AM309">
        <f t="shared" si="36"/>
        <v>212.01413427561837</v>
      </c>
      <c r="AN309">
        <f t="shared" si="36"/>
        <v>63.60424028268551</v>
      </c>
      <c r="AO309">
        <f t="shared" si="36"/>
        <v>508.8339222614841</v>
      </c>
      <c r="AP309" s="26">
        <v>0.005</v>
      </c>
      <c r="AS309" s="26">
        <v>0.041</v>
      </c>
      <c r="AW309" s="24">
        <v>5.041</v>
      </c>
    </row>
    <row r="310" spans="1:49" ht="12.75">
      <c r="A310" s="19">
        <v>37694</v>
      </c>
      <c r="B310" s="22">
        <v>73</v>
      </c>
      <c r="C310" s="21">
        <v>0.825231493</v>
      </c>
      <c r="D310" s="20">
        <v>0.825231493</v>
      </c>
      <c r="E310" s="24">
        <v>0</v>
      </c>
      <c r="F310">
        <v>39.55740106</v>
      </c>
      <c r="G310">
        <v>-76.73860074</v>
      </c>
      <c r="H310" s="26">
        <v>826</v>
      </c>
      <c r="I310" s="23">
        <f t="shared" si="31"/>
        <v>790.85</v>
      </c>
      <c r="J310">
        <f t="shared" si="32"/>
        <v>2057.801766815228</v>
      </c>
      <c r="K310" s="23">
        <f t="shared" si="33"/>
        <v>2301.301766815228</v>
      </c>
      <c r="L310" s="23">
        <f t="shared" si="30"/>
        <v>2320.320766815228</v>
      </c>
      <c r="M310" s="23">
        <f t="shared" si="34"/>
        <v>2310.811266815228</v>
      </c>
      <c r="N310" s="23">
        <v>1.3</v>
      </c>
      <c r="O310" s="23">
        <v>54.9</v>
      </c>
      <c r="P310" s="23">
        <v>46.1</v>
      </c>
      <c r="Q310" s="23">
        <f t="shared" si="35"/>
        <v>45.35</v>
      </c>
      <c r="S310">
        <v>1.58E-06</v>
      </c>
      <c r="T310">
        <v>8.88E-07</v>
      </c>
      <c r="U310">
        <v>8.84E-07</v>
      </c>
      <c r="V310">
        <v>2.31E-06</v>
      </c>
      <c r="W310">
        <v>9.16E-07</v>
      </c>
      <c r="X310">
        <v>-8.38E-07</v>
      </c>
      <c r="Y310" s="30">
        <v>768.3</v>
      </c>
      <c r="Z310" s="30">
        <v>291.8</v>
      </c>
      <c r="AA310" s="30">
        <v>285</v>
      </c>
      <c r="AB310" s="30">
        <v>14.2</v>
      </c>
      <c r="AD310">
        <v>167</v>
      </c>
      <c r="AE310">
        <v>23</v>
      </c>
      <c r="AF310">
        <v>18</v>
      </c>
      <c r="AG310">
        <v>14</v>
      </c>
      <c r="AH310">
        <v>3</v>
      </c>
      <c r="AI310">
        <v>23</v>
      </c>
      <c r="AJ310">
        <f t="shared" si="36"/>
        <v>3540.6360424028267</v>
      </c>
      <c r="AK310">
        <f t="shared" si="36"/>
        <v>487.63250883392226</v>
      </c>
      <c r="AL310">
        <f t="shared" si="36"/>
        <v>381.62544169611306</v>
      </c>
      <c r="AM310">
        <f t="shared" si="36"/>
        <v>296.81978798586573</v>
      </c>
      <c r="AN310">
        <f t="shared" si="36"/>
        <v>63.60424028268551</v>
      </c>
      <c r="AO310">
        <f t="shared" si="36"/>
        <v>487.63250883392226</v>
      </c>
      <c r="AP310" s="26">
        <v>0.005</v>
      </c>
      <c r="AS310" s="26">
        <v>0.031</v>
      </c>
      <c r="AW310" s="24">
        <v>5.039</v>
      </c>
    </row>
    <row r="311" spans="1:49" ht="12.75">
      <c r="A311" s="19">
        <v>37694</v>
      </c>
      <c r="B311" s="22">
        <v>73</v>
      </c>
      <c r="C311" s="21">
        <v>0.825347245</v>
      </c>
      <c r="D311" s="20">
        <v>0.825347245</v>
      </c>
      <c r="E311" s="24">
        <v>0</v>
      </c>
      <c r="F311">
        <v>39.55859587</v>
      </c>
      <c r="G311">
        <v>-76.72912244</v>
      </c>
      <c r="H311" s="26">
        <v>826.3</v>
      </c>
      <c r="I311" s="23">
        <f t="shared" si="31"/>
        <v>791.15</v>
      </c>
      <c r="J311">
        <f t="shared" si="32"/>
        <v>2054.652354120586</v>
      </c>
      <c r="K311" s="23">
        <f t="shared" si="33"/>
        <v>2298.152354120586</v>
      </c>
      <c r="L311" s="23">
        <f t="shared" si="30"/>
        <v>2317.1713541205863</v>
      </c>
      <c r="M311" s="23">
        <f t="shared" si="34"/>
        <v>2307.661854120586</v>
      </c>
      <c r="N311" s="23">
        <v>1.4</v>
      </c>
      <c r="O311" s="23">
        <v>54.8</v>
      </c>
      <c r="P311" s="23">
        <v>43.6</v>
      </c>
      <c r="Q311" s="23">
        <f t="shared" si="35"/>
        <v>44.85</v>
      </c>
      <c r="S311"/>
      <c r="T311"/>
      <c r="Y311" s="30"/>
      <c r="Z311" s="30"/>
      <c r="AA311" s="30"/>
      <c r="AB311" s="30"/>
      <c r="AD311">
        <v>169</v>
      </c>
      <c r="AE311">
        <v>25</v>
      </c>
      <c r="AF311">
        <v>21</v>
      </c>
      <c r="AG311">
        <v>9</v>
      </c>
      <c r="AH311">
        <v>4</v>
      </c>
      <c r="AI311">
        <v>30</v>
      </c>
      <c r="AJ311">
        <f t="shared" si="36"/>
        <v>3583.0388692579504</v>
      </c>
      <c r="AK311">
        <f t="shared" si="36"/>
        <v>530.035335689046</v>
      </c>
      <c r="AL311">
        <f t="shared" si="36"/>
        <v>445.22968197879857</v>
      </c>
      <c r="AM311">
        <f t="shared" si="36"/>
        <v>190.81272084805653</v>
      </c>
      <c r="AN311">
        <f t="shared" si="36"/>
        <v>84.80565371024734</v>
      </c>
      <c r="AO311">
        <f t="shared" si="36"/>
        <v>636.0424028268551</v>
      </c>
      <c r="AP311" s="26">
        <v>0.005</v>
      </c>
      <c r="AS311" s="26">
        <v>0.041</v>
      </c>
      <c r="AW311" s="24">
        <v>5.039</v>
      </c>
    </row>
    <row r="312" spans="1:49" ht="12.75">
      <c r="A312" s="19">
        <v>37694</v>
      </c>
      <c r="B312" s="22">
        <v>73</v>
      </c>
      <c r="C312" s="21">
        <v>0.825462937</v>
      </c>
      <c r="D312" s="20">
        <v>0.825462937</v>
      </c>
      <c r="E312" s="24">
        <v>0</v>
      </c>
      <c r="F312">
        <v>39.56017157</v>
      </c>
      <c r="G312">
        <v>-76.7195896</v>
      </c>
      <c r="H312" s="26">
        <v>826.4</v>
      </c>
      <c r="I312" s="23">
        <f t="shared" si="31"/>
        <v>791.25</v>
      </c>
      <c r="J312">
        <f t="shared" si="32"/>
        <v>2053.6028152703516</v>
      </c>
      <c r="K312" s="23">
        <f t="shared" si="33"/>
        <v>2297.1028152703516</v>
      </c>
      <c r="L312" s="23">
        <f t="shared" si="30"/>
        <v>2316.1218152703514</v>
      </c>
      <c r="M312" s="23">
        <f t="shared" si="34"/>
        <v>2306.6123152703512</v>
      </c>
      <c r="N312" s="23">
        <v>1.5</v>
      </c>
      <c r="O312" s="23">
        <v>54.6</v>
      </c>
      <c r="P312" s="23">
        <v>49.1</v>
      </c>
      <c r="Q312" s="23">
        <f t="shared" si="35"/>
        <v>46.35</v>
      </c>
      <c r="S312"/>
      <c r="T312"/>
      <c r="Y312" s="30"/>
      <c r="Z312" s="30"/>
      <c r="AA312" s="30"/>
      <c r="AB312" s="30"/>
      <c r="AC312">
        <v>1270</v>
      </c>
      <c r="AD312">
        <v>178</v>
      </c>
      <c r="AE312">
        <v>24</v>
      </c>
      <c r="AF312">
        <v>19</v>
      </c>
      <c r="AG312">
        <v>7</v>
      </c>
      <c r="AH312">
        <v>4</v>
      </c>
      <c r="AI312">
        <v>28</v>
      </c>
      <c r="AJ312">
        <f t="shared" si="36"/>
        <v>3773.851590106007</v>
      </c>
      <c r="AK312">
        <f t="shared" si="36"/>
        <v>508.8339222614841</v>
      </c>
      <c r="AL312">
        <f t="shared" si="36"/>
        <v>402.8268551236749</v>
      </c>
      <c r="AM312">
        <f t="shared" si="36"/>
        <v>148.40989399293287</v>
      </c>
      <c r="AN312">
        <f t="shared" si="36"/>
        <v>84.80565371024734</v>
      </c>
      <c r="AO312">
        <f t="shared" si="36"/>
        <v>593.6395759717315</v>
      </c>
      <c r="AP312" s="26">
        <v>0.004</v>
      </c>
      <c r="AS312" s="26">
        <v>0.033</v>
      </c>
      <c r="AW312" s="24">
        <v>5.039</v>
      </c>
    </row>
    <row r="313" spans="1:49" ht="12.75">
      <c r="A313" s="19">
        <v>37694</v>
      </c>
      <c r="B313" s="22">
        <v>73</v>
      </c>
      <c r="C313" s="21">
        <v>0.82557869</v>
      </c>
      <c r="D313" s="20">
        <v>0.82557869</v>
      </c>
      <c r="E313" s="24">
        <v>0</v>
      </c>
      <c r="F313">
        <v>39.56243852</v>
      </c>
      <c r="G313">
        <v>-76.71039883</v>
      </c>
      <c r="H313" s="26">
        <v>826.5</v>
      </c>
      <c r="I313" s="23">
        <f t="shared" si="31"/>
        <v>791.35</v>
      </c>
      <c r="J313">
        <f t="shared" si="32"/>
        <v>2052.5534090548767</v>
      </c>
      <c r="K313" s="23">
        <f t="shared" si="33"/>
        <v>2296.0534090548767</v>
      </c>
      <c r="L313" s="23">
        <f t="shared" si="30"/>
        <v>2315.0724090548765</v>
      </c>
      <c r="M313" s="23">
        <f t="shared" si="34"/>
        <v>2305.5629090548764</v>
      </c>
      <c r="N313" s="23">
        <v>1.6</v>
      </c>
      <c r="O313" s="23">
        <v>54.3</v>
      </c>
      <c r="P313" s="23">
        <v>47.7</v>
      </c>
      <c r="Q313" s="23">
        <f t="shared" si="35"/>
        <v>48.400000000000006</v>
      </c>
      <c r="S313"/>
      <c r="T313"/>
      <c r="Y313" s="30"/>
      <c r="Z313" s="30"/>
      <c r="AA313" s="30"/>
      <c r="AB313" s="30"/>
      <c r="AD313">
        <v>165</v>
      </c>
      <c r="AE313">
        <v>19</v>
      </c>
      <c r="AF313">
        <v>9</v>
      </c>
      <c r="AG313">
        <v>14</v>
      </c>
      <c r="AH313">
        <v>4</v>
      </c>
      <c r="AI313">
        <v>16</v>
      </c>
      <c r="AJ313">
        <f t="shared" si="36"/>
        <v>3498.233215547703</v>
      </c>
      <c r="AK313">
        <f t="shared" si="36"/>
        <v>402.8268551236749</v>
      </c>
      <c r="AL313">
        <f t="shared" si="36"/>
        <v>190.81272084805653</v>
      </c>
      <c r="AM313">
        <f t="shared" si="36"/>
        <v>296.81978798586573</v>
      </c>
      <c r="AN313">
        <f t="shared" si="36"/>
        <v>84.80565371024734</v>
      </c>
      <c r="AO313">
        <f t="shared" si="36"/>
        <v>339.22261484098937</v>
      </c>
      <c r="AP313" s="26">
        <v>0.004</v>
      </c>
      <c r="AS313" s="26">
        <v>0.031</v>
      </c>
      <c r="AW313" s="24">
        <v>5.039</v>
      </c>
    </row>
    <row r="314" spans="1:49" ht="12.75">
      <c r="A314" s="19">
        <v>37694</v>
      </c>
      <c r="B314" s="22">
        <v>73</v>
      </c>
      <c r="C314" s="21">
        <v>0.825694442</v>
      </c>
      <c r="D314" s="20">
        <v>0.825694442</v>
      </c>
      <c r="E314" s="24">
        <v>0</v>
      </c>
      <c r="F314">
        <v>39.56502277</v>
      </c>
      <c r="G314">
        <v>-76.70150405</v>
      </c>
      <c r="H314" s="26">
        <v>826.5</v>
      </c>
      <c r="I314" s="23">
        <f t="shared" si="31"/>
        <v>791.35</v>
      </c>
      <c r="J314">
        <f t="shared" si="32"/>
        <v>2052.5534090548767</v>
      </c>
      <c r="K314" s="23">
        <f t="shared" si="33"/>
        <v>2296.0534090548767</v>
      </c>
      <c r="L314" s="23">
        <f t="shared" si="30"/>
        <v>2315.0724090548765</v>
      </c>
      <c r="M314" s="23">
        <f t="shared" si="34"/>
        <v>2305.5629090548764</v>
      </c>
      <c r="N314" s="23">
        <v>1.8</v>
      </c>
      <c r="O314" s="23">
        <v>54.2</v>
      </c>
      <c r="P314" s="23">
        <v>49.3</v>
      </c>
      <c r="Q314" s="23">
        <f t="shared" si="35"/>
        <v>48.5</v>
      </c>
      <c r="S314">
        <v>6.88E-07</v>
      </c>
      <c r="T314">
        <v>9.85E-07</v>
      </c>
      <c r="U314">
        <v>1.17E-06</v>
      </c>
      <c r="V314">
        <v>2.34E-06</v>
      </c>
      <c r="W314">
        <v>9.02E-07</v>
      </c>
      <c r="X314">
        <v>-9.22E-07</v>
      </c>
      <c r="Y314" s="30">
        <v>769.7</v>
      </c>
      <c r="Z314" s="30">
        <v>291.7</v>
      </c>
      <c r="AA314" s="30">
        <v>285</v>
      </c>
      <c r="AB314" s="30">
        <v>14.3</v>
      </c>
      <c r="AD314">
        <v>175</v>
      </c>
      <c r="AE314">
        <v>17</v>
      </c>
      <c r="AF314">
        <v>21</v>
      </c>
      <c r="AG314">
        <v>8</v>
      </c>
      <c r="AH314">
        <v>6</v>
      </c>
      <c r="AI314">
        <v>28</v>
      </c>
      <c r="AJ314">
        <f t="shared" si="36"/>
        <v>3710.2473498233217</v>
      </c>
      <c r="AK314">
        <f t="shared" si="36"/>
        <v>360.42402826855124</v>
      </c>
      <c r="AL314">
        <f t="shared" si="36"/>
        <v>445.22968197879857</v>
      </c>
      <c r="AM314">
        <f t="shared" si="36"/>
        <v>169.61130742049468</v>
      </c>
      <c r="AN314">
        <f t="shared" si="36"/>
        <v>127.20848056537102</v>
      </c>
      <c r="AO314">
        <f t="shared" si="36"/>
        <v>593.6395759717315</v>
      </c>
      <c r="AP314" s="26">
        <v>0.003</v>
      </c>
      <c r="AS314" s="26">
        <v>0.023</v>
      </c>
      <c r="AW314" s="24">
        <v>0.002</v>
      </c>
    </row>
    <row r="315" spans="1:49" ht="12.75">
      <c r="A315" s="19">
        <v>37694</v>
      </c>
      <c r="B315" s="22">
        <v>73</v>
      </c>
      <c r="C315" s="21">
        <v>0.825810194</v>
      </c>
      <c r="D315" s="20">
        <v>0.825810194</v>
      </c>
      <c r="E315" s="24">
        <v>0</v>
      </c>
      <c r="F315">
        <v>39.56770211</v>
      </c>
      <c r="G315">
        <v>-76.69256827</v>
      </c>
      <c r="H315" s="26">
        <v>826.5</v>
      </c>
      <c r="I315" s="23">
        <f t="shared" si="31"/>
        <v>791.35</v>
      </c>
      <c r="J315">
        <f t="shared" si="32"/>
        <v>2052.5534090548767</v>
      </c>
      <c r="K315" s="23">
        <f t="shared" si="33"/>
        <v>2296.0534090548767</v>
      </c>
      <c r="L315" s="23">
        <f t="shared" si="30"/>
        <v>2315.0724090548765</v>
      </c>
      <c r="M315" s="23">
        <f t="shared" si="34"/>
        <v>2305.5629090548764</v>
      </c>
      <c r="N315" s="23">
        <v>1.9</v>
      </c>
      <c r="O315" s="23">
        <v>54.2</v>
      </c>
      <c r="P315" s="23">
        <v>45.7</v>
      </c>
      <c r="Q315" s="23">
        <f t="shared" si="35"/>
        <v>47.5</v>
      </c>
      <c r="S315"/>
      <c r="T315"/>
      <c r="Y315" s="30"/>
      <c r="Z315" s="30"/>
      <c r="AA315" s="30"/>
      <c r="AB315" s="30"/>
      <c r="AD315">
        <v>197</v>
      </c>
      <c r="AE315">
        <v>31</v>
      </c>
      <c r="AF315">
        <v>20</v>
      </c>
      <c r="AG315">
        <v>12</v>
      </c>
      <c r="AH315">
        <v>7</v>
      </c>
      <c r="AI315">
        <v>24</v>
      </c>
      <c r="AJ315">
        <f t="shared" si="36"/>
        <v>4176.6784452296815</v>
      </c>
      <c r="AK315">
        <f t="shared" si="36"/>
        <v>657.243816254417</v>
      </c>
      <c r="AL315">
        <f t="shared" si="36"/>
        <v>424.02826855123675</v>
      </c>
      <c r="AM315">
        <f t="shared" si="36"/>
        <v>254.41696113074204</v>
      </c>
      <c r="AN315">
        <f t="shared" si="36"/>
        <v>148.40989399293287</v>
      </c>
      <c r="AO315">
        <f t="shared" si="36"/>
        <v>508.8339222614841</v>
      </c>
      <c r="AP315" s="26">
        <v>0.004</v>
      </c>
      <c r="AS315" s="26">
        <v>0.032</v>
      </c>
      <c r="AW315" s="24">
        <v>0</v>
      </c>
    </row>
    <row r="316" spans="1:49" ht="12.75">
      <c r="A316" s="19">
        <v>37694</v>
      </c>
      <c r="B316" s="22">
        <v>73</v>
      </c>
      <c r="C316" s="21">
        <v>0.825925946</v>
      </c>
      <c r="D316" s="20">
        <v>0.825925946</v>
      </c>
      <c r="E316" s="24">
        <v>0</v>
      </c>
      <c r="F316">
        <v>39.5703274</v>
      </c>
      <c r="G316">
        <v>-76.68359814</v>
      </c>
      <c r="H316" s="26">
        <v>825.8</v>
      </c>
      <c r="I316" s="23">
        <f t="shared" si="31"/>
        <v>790.65</v>
      </c>
      <c r="J316">
        <f t="shared" si="32"/>
        <v>2059.902039067208</v>
      </c>
      <c r="K316" s="23">
        <f t="shared" si="33"/>
        <v>2303.402039067208</v>
      </c>
      <c r="L316" s="23">
        <f t="shared" si="30"/>
        <v>2322.421039067208</v>
      </c>
      <c r="M316" s="23">
        <f t="shared" si="34"/>
        <v>2312.9115390672077</v>
      </c>
      <c r="N316" s="23">
        <v>2.1</v>
      </c>
      <c r="O316" s="23">
        <v>54.2</v>
      </c>
      <c r="P316" s="23">
        <v>44.6</v>
      </c>
      <c r="Q316" s="23">
        <f t="shared" si="35"/>
        <v>45.150000000000006</v>
      </c>
      <c r="S316"/>
      <c r="T316"/>
      <c r="Y316" s="30"/>
      <c r="Z316" s="30"/>
      <c r="AA316" s="30"/>
      <c r="AB316" s="30"/>
      <c r="AD316">
        <v>165</v>
      </c>
      <c r="AE316">
        <v>21</v>
      </c>
      <c r="AF316">
        <v>17</v>
      </c>
      <c r="AG316">
        <v>11</v>
      </c>
      <c r="AH316">
        <v>3</v>
      </c>
      <c r="AI316">
        <v>28</v>
      </c>
      <c r="AJ316">
        <f t="shared" si="36"/>
        <v>3498.233215547703</v>
      </c>
      <c r="AK316">
        <f t="shared" si="36"/>
        <v>445.22968197879857</v>
      </c>
      <c r="AL316">
        <f t="shared" si="36"/>
        <v>360.42402826855124</v>
      </c>
      <c r="AM316">
        <f t="shared" si="36"/>
        <v>233.2155477031802</v>
      </c>
      <c r="AN316">
        <f t="shared" si="36"/>
        <v>63.60424028268551</v>
      </c>
      <c r="AO316">
        <f t="shared" si="36"/>
        <v>593.6395759717315</v>
      </c>
      <c r="AP316" s="26">
        <v>0.005</v>
      </c>
      <c r="AS316" s="26">
        <v>0.032</v>
      </c>
      <c r="AW316" s="24">
        <v>0.001</v>
      </c>
    </row>
    <row r="317" spans="1:49" ht="12.75">
      <c r="A317" s="19">
        <v>37694</v>
      </c>
      <c r="B317" s="22">
        <v>73</v>
      </c>
      <c r="C317" s="21">
        <v>0.826041639</v>
      </c>
      <c r="D317" s="20">
        <v>0.826041639</v>
      </c>
      <c r="E317" s="24">
        <v>0</v>
      </c>
      <c r="F317">
        <v>39.57275662</v>
      </c>
      <c r="G317">
        <v>-76.6745738</v>
      </c>
      <c r="H317" s="26">
        <v>825</v>
      </c>
      <c r="I317" s="23">
        <f t="shared" si="31"/>
        <v>789.85</v>
      </c>
      <c r="J317">
        <f t="shared" si="32"/>
        <v>2068.308444211076</v>
      </c>
      <c r="K317" s="23">
        <f t="shared" si="33"/>
        <v>2311.808444211076</v>
      </c>
      <c r="L317" s="23">
        <f t="shared" si="30"/>
        <v>2330.827444211076</v>
      </c>
      <c r="M317" s="23">
        <f t="shared" si="34"/>
        <v>2321.317944211076</v>
      </c>
      <c r="N317" s="23">
        <v>2.1</v>
      </c>
      <c r="O317" s="23">
        <v>54.2</v>
      </c>
      <c r="P317" s="23">
        <v>43.9</v>
      </c>
      <c r="Q317" s="23">
        <f t="shared" si="35"/>
        <v>44.25</v>
      </c>
      <c r="S317">
        <v>1.29E-06</v>
      </c>
      <c r="T317">
        <v>9.5E-07</v>
      </c>
      <c r="U317">
        <v>1.15E-06</v>
      </c>
      <c r="V317">
        <v>2.27E-06</v>
      </c>
      <c r="W317">
        <v>9.05E-07</v>
      </c>
      <c r="X317">
        <v>-8.49E-07</v>
      </c>
      <c r="Y317" s="30">
        <v>769.6</v>
      </c>
      <c r="Z317" s="30">
        <v>291.7</v>
      </c>
      <c r="AA317" s="30">
        <v>284.9</v>
      </c>
      <c r="AB317" s="30">
        <v>14.3</v>
      </c>
      <c r="AD317">
        <v>189</v>
      </c>
      <c r="AE317">
        <v>28</v>
      </c>
      <c r="AF317">
        <v>20</v>
      </c>
      <c r="AG317">
        <v>15</v>
      </c>
      <c r="AH317">
        <v>5</v>
      </c>
      <c r="AI317">
        <v>20</v>
      </c>
      <c r="AJ317">
        <f t="shared" si="36"/>
        <v>4007.067137809187</v>
      </c>
      <c r="AK317">
        <f t="shared" si="36"/>
        <v>593.6395759717315</v>
      </c>
      <c r="AL317">
        <f t="shared" si="36"/>
        <v>424.02826855123675</v>
      </c>
      <c r="AM317">
        <f t="shared" si="36"/>
        <v>318.02120141342755</v>
      </c>
      <c r="AN317">
        <f t="shared" si="36"/>
        <v>106.00706713780919</v>
      </c>
      <c r="AO317">
        <f t="shared" si="36"/>
        <v>424.02826855123675</v>
      </c>
      <c r="AP317" s="26">
        <v>0.005</v>
      </c>
      <c r="AS317" s="26">
        <v>0.033</v>
      </c>
      <c r="AW317" s="24">
        <v>0.007</v>
      </c>
    </row>
    <row r="318" spans="1:49" ht="12.75">
      <c r="A318" s="19">
        <v>37694</v>
      </c>
      <c r="B318" s="22">
        <v>73</v>
      </c>
      <c r="C318" s="21">
        <v>0.826157391</v>
      </c>
      <c r="D318" s="20">
        <v>0.826157391</v>
      </c>
      <c r="E318" s="24">
        <v>0</v>
      </c>
      <c r="F318">
        <v>39.57489742</v>
      </c>
      <c r="G318">
        <v>-76.66560145</v>
      </c>
      <c r="H318" s="26">
        <v>824.9</v>
      </c>
      <c r="I318" s="23">
        <f t="shared" si="31"/>
        <v>789.75</v>
      </c>
      <c r="J318">
        <f t="shared" si="32"/>
        <v>2069.359843474572</v>
      </c>
      <c r="K318" s="23">
        <f t="shared" si="33"/>
        <v>2312.859843474572</v>
      </c>
      <c r="L318" s="23">
        <f t="shared" si="30"/>
        <v>2331.878843474572</v>
      </c>
      <c r="M318" s="23">
        <f t="shared" si="34"/>
        <v>2322.369343474572</v>
      </c>
      <c r="N318" s="23">
        <v>2</v>
      </c>
      <c r="O318" s="23">
        <v>54.2</v>
      </c>
      <c r="P318" s="23">
        <v>44.7</v>
      </c>
      <c r="Q318" s="23">
        <f t="shared" si="35"/>
        <v>44.3</v>
      </c>
      <c r="S318"/>
      <c r="T318"/>
      <c r="Y318" s="30"/>
      <c r="Z318" s="30"/>
      <c r="AA318" s="30"/>
      <c r="AB318" s="30"/>
      <c r="AC318">
        <v>980</v>
      </c>
      <c r="AD318">
        <v>183</v>
      </c>
      <c r="AE318">
        <v>15</v>
      </c>
      <c r="AF318">
        <v>20</v>
      </c>
      <c r="AG318">
        <v>15</v>
      </c>
      <c r="AH318">
        <v>6</v>
      </c>
      <c r="AI318">
        <v>24</v>
      </c>
      <c r="AJ318">
        <f t="shared" si="36"/>
        <v>3879.858657243816</v>
      </c>
      <c r="AK318">
        <f t="shared" si="36"/>
        <v>318.02120141342755</v>
      </c>
      <c r="AL318">
        <f t="shared" si="36"/>
        <v>424.02826855123675</v>
      </c>
      <c r="AM318">
        <f t="shared" si="36"/>
        <v>318.02120141342755</v>
      </c>
      <c r="AN318">
        <f t="shared" si="36"/>
        <v>127.20848056537102</v>
      </c>
      <c r="AO318">
        <f t="shared" si="36"/>
        <v>508.8339222614841</v>
      </c>
      <c r="AP318" s="26">
        <v>0.005</v>
      </c>
      <c r="AS318" s="26">
        <v>0.023</v>
      </c>
      <c r="AW318" s="24">
        <v>0.007</v>
      </c>
    </row>
    <row r="319" spans="1:49" ht="12.75">
      <c r="A319" s="19">
        <v>37694</v>
      </c>
      <c r="B319" s="22">
        <v>73</v>
      </c>
      <c r="C319" s="21">
        <v>0.826273143</v>
      </c>
      <c r="D319" s="20">
        <v>0.826273143</v>
      </c>
      <c r="E319" s="24">
        <v>0</v>
      </c>
      <c r="F319">
        <v>39.57662915</v>
      </c>
      <c r="G319">
        <v>-76.65643259</v>
      </c>
      <c r="H319" s="26">
        <v>824.9</v>
      </c>
      <c r="I319" s="23">
        <f t="shared" si="31"/>
        <v>789.75</v>
      </c>
      <c r="J319">
        <f t="shared" si="32"/>
        <v>2069.359843474572</v>
      </c>
      <c r="K319" s="23">
        <f t="shared" si="33"/>
        <v>2312.859843474572</v>
      </c>
      <c r="L319" s="23">
        <f t="shared" si="30"/>
        <v>2331.878843474572</v>
      </c>
      <c r="M319" s="23">
        <f t="shared" si="34"/>
        <v>2322.369343474572</v>
      </c>
      <c r="N319" s="23">
        <v>2</v>
      </c>
      <c r="O319" s="23">
        <v>54.1</v>
      </c>
      <c r="P319" s="23">
        <v>43.9</v>
      </c>
      <c r="Q319" s="23">
        <f t="shared" si="35"/>
        <v>44.3</v>
      </c>
      <c r="S319"/>
      <c r="T319"/>
      <c r="Y319" s="30"/>
      <c r="Z319" s="30"/>
      <c r="AA319" s="30"/>
      <c r="AB319" s="30"/>
      <c r="AD319">
        <v>195</v>
      </c>
      <c r="AE319">
        <v>18</v>
      </c>
      <c r="AF319">
        <v>14</v>
      </c>
      <c r="AG319">
        <v>6</v>
      </c>
      <c r="AH319">
        <v>7</v>
      </c>
      <c r="AI319">
        <v>20</v>
      </c>
      <c r="AJ319">
        <f t="shared" si="36"/>
        <v>4134.275618374558</v>
      </c>
      <c r="AK319">
        <f t="shared" si="36"/>
        <v>381.62544169611306</v>
      </c>
      <c r="AL319">
        <f t="shared" si="36"/>
        <v>296.81978798586573</v>
      </c>
      <c r="AM319">
        <f t="shared" si="36"/>
        <v>127.20848056537102</v>
      </c>
      <c r="AN319">
        <f t="shared" si="36"/>
        <v>148.40989399293287</v>
      </c>
      <c r="AO319">
        <f t="shared" si="36"/>
        <v>424.02826855123675</v>
      </c>
      <c r="AP319" s="26">
        <v>0.004</v>
      </c>
      <c r="AS319" s="26">
        <v>0.031</v>
      </c>
      <c r="AW319" s="24">
        <v>0.004</v>
      </c>
    </row>
    <row r="320" spans="1:49" ht="12.75">
      <c r="A320" s="19">
        <v>37694</v>
      </c>
      <c r="B320" s="22">
        <v>73</v>
      </c>
      <c r="C320" s="21">
        <v>0.826388896</v>
      </c>
      <c r="D320" s="20">
        <v>0.826388896</v>
      </c>
      <c r="E320" s="24">
        <v>0</v>
      </c>
      <c r="F320">
        <v>39.57834264</v>
      </c>
      <c r="G320">
        <v>-76.64721717</v>
      </c>
      <c r="H320" s="26">
        <v>824.8</v>
      </c>
      <c r="I320" s="23">
        <f t="shared" si="31"/>
        <v>789.65</v>
      </c>
      <c r="J320">
        <f t="shared" si="32"/>
        <v>2070.411375877143</v>
      </c>
      <c r="K320" s="23">
        <f t="shared" si="33"/>
        <v>2313.911375877143</v>
      </c>
      <c r="L320" s="23">
        <f t="shared" si="30"/>
        <v>2332.930375877143</v>
      </c>
      <c r="M320" s="23">
        <f t="shared" si="34"/>
        <v>2323.420875877143</v>
      </c>
      <c r="N320" s="23">
        <v>2</v>
      </c>
      <c r="O320" s="23">
        <v>54</v>
      </c>
      <c r="P320" s="23">
        <v>45.7</v>
      </c>
      <c r="Q320" s="23">
        <f t="shared" si="35"/>
        <v>44.8</v>
      </c>
      <c r="S320">
        <v>9.27E-07</v>
      </c>
      <c r="T320">
        <v>5.45E-07</v>
      </c>
      <c r="U320">
        <v>1.05E-06</v>
      </c>
      <c r="V320">
        <v>2.36E-06</v>
      </c>
      <c r="W320">
        <v>9.3E-07</v>
      </c>
      <c r="X320">
        <v>-8.49E-07</v>
      </c>
      <c r="Y320" s="30">
        <v>768.3</v>
      </c>
      <c r="Z320" s="30">
        <v>291.6</v>
      </c>
      <c r="AA320" s="30">
        <v>284.9</v>
      </c>
      <c r="AB320" s="30">
        <v>14.5</v>
      </c>
      <c r="AD320">
        <v>186</v>
      </c>
      <c r="AE320">
        <v>22</v>
      </c>
      <c r="AF320">
        <v>17</v>
      </c>
      <c r="AG320">
        <v>6</v>
      </c>
      <c r="AH320">
        <v>4</v>
      </c>
      <c r="AI320">
        <v>22</v>
      </c>
      <c r="AJ320">
        <f t="shared" si="36"/>
        <v>3943.462897526502</v>
      </c>
      <c r="AK320">
        <f t="shared" si="36"/>
        <v>466.4310954063604</v>
      </c>
      <c r="AL320">
        <f t="shared" si="36"/>
        <v>360.42402826855124</v>
      </c>
      <c r="AM320">
        <f t="shared" si="36"/>
        <v>127.20848056537102</v>
      </c>
      <c r="AN320">
        <f t="shared" si="36"/>
        <v>84.80565371024734</v>
      </c>
      <c r="AO320">
        <f t="shared" si="36"/>
        <v>466.4310954063604</v>
      </c>
      <c r="AP320" s="26">
        <v>0.004</v>
      </c>
      <c r="AS320" s="26">
        <v>0.061</v>
      </c>
      <c r="AW320" s="24">
        <v>0.003</v>
      </c>
    </row>
    <row r="321" spans="1:49" ht="12.75">
      <c r="A321" s="19">
        <v>37694</v>
      </c>
      <c r="B321" s="22">
        <v>73</v>
      </c>
      <c r="C321" s="21">
        <v>0.826504648</v>
      </c>
      <c r="D321" s="20">
        <v>0.826504648</v>
      </c>
      <c r="E321" s="24">
        <v>0</v>
      </c>
      <c r="F321">
        <v>39.57964174</v>
      </c>
      <c r="G321">
        <v>-76.63773638</v>
      </c>
      <c r="H321" s="26">
        <v>824.5</v>
      </c>
      <c r="I321" s="23">
        <f t="shared" si="31"/>
        <v>789.35</v>
      </c>
      <c r="J321">
        <f t="shared" si="32"/>
        <v>2073.5667722565913</v>
      </c>
      <c r="K321" s="23">
        <f t="shared" si="33"/>
        <v>2317.0667722565913</v>
      </c>
      <c r="L321" s="23">
        <f t="shared" si="30"/>
        <v>2336.0857722565916</v>
      </c>
      <c r="M321" s="23">
        <f t="shared" si="34"/>
        <v>2326.5762722565914</v>
      </c>
      <c r="N321" s="23">
        <v>2.2</v>
      </c>
      <c r="O321" s="23">
        <v>53.9</v>
      </c>
      <c r="P321" s="23">
        <v>43.4</v>
      </c>
      <c r="Q321" s="23">
        <f t="shared" si="35"/>
        <v>44.55</v>
      </c>
      <c r="S321"/>
      <c r="T321"/>
      <c r="Y321" s="30"/>
      <c r="Z321" s="30"/>
      <c r="AA321" s="30"/>
      <c r="AB321" s="30"/>
      <c r="AD321">
        <v>193</v>
      </c>
      <c r="AE321">
        <v>27</v>
      </c>
      <c r="AF321">
        <v>21</v>
      </c>
      <c r="AG321">
        <v>7</v>
      </c>
      <c r="AH321">
        <v>6</v>
      </c>
      <c r="AI321">
        <v>24</v>
      </c>
      <c r="AJ321">
        <f t="shared" si="36"/>
        <v>4091.8727915194345</v>
      </c>
      <c r="AK321">
        <f t="shared" si="36"/>
        <v>572.4381625441696</v>
      </c>
      <c r="AL321">
        <f t="shared" si="36"/>
        <v>445.22968197879857</v>
      </c>
      <c r="AM321">
        <f t="shared" si="36"/>
        <v>148.40989399293287</v>
      </c>
      <c r="AN321">
        <f t="shared" si="36"/>
        <v>127.20848056537102</v>
      </c>
      <c r="AO321">
        <f t="shared" si="36"/>
        <v>508.8339222614841</v>
      </c>
      <c r="AP321" s="26">
        <v>0.007</v>
      </c>
      <c r="AS321" s="26">
        <v>0.034</v>
      </c>
      <c r="AW321" s="24">
        <v>0.002</v>
      </c>
    </row>
    <row r="322" spans="1:49" ht="12.75">
      <c r="A322" s="19">
        <v>37694</v>
      </c>
      <c r="B322" s="22">
        <v>73</v>
      </c>
      <c r="C322" s="21">
        <v>0.8266204</v>
      </c>
      <c r="D322" s="20">
        <v>0.8266204</v>
      </c>
      <c r="E322" s="24">
        <v>0</v>
      </c>
      <c r="F322">
        <v>39.58053823</v>
      </c>
      <c r="G322">
        <v>-76.62816462</v>
      </c>
      <c r="H322" s="26">
        <v>824.4</v>
      </c>
      <c r="I322" s="23">
        <f t="shared" si="31"/>
        <v>789.25</v>
      </c>
      <c r="J322">
        <f t="shared" si="32"/>
        <v>2074.618837552818</v>
      </c>
      <c r="K322" s="23">
        <f t="shared" si="33"/>
        <v>2318.118837552818</v>
      </c>
      <c r="L322" s="23">
        <f t="shared" si="30"/>
        <v>2337.1378375528184</v>
      </c>
      <c r="M322" s="23">
        <f t="shared" si="34"/>
        <v>2327.6283375528183</v>
      </c>
      <c r="N322" s="23">
        <v>2.1</v>
      </c>
      <c r="O322" s="23">
        <v>53.8</v>
      </c>
      <c r="P322" s="23">
        <v>45</v>
      </c>
      <c r="Q322" s="23">
        <f t="shared" si="35"/>
        <v>44.2</v>
      </c>
      <c r="S322"/>
      <c r="T322"/>
      <c r="Y322" s="30"/>
      <c r="Z322" s="30"/>
      <c r="AA322" s="30"/>
      <c r="AB322" s="30"/>
      <c r="AD322">
        <v>226</v>
      </c>
      <c r="AE322">
        <v>22</v>
      </c>
      <c r="AF322">
        <v>21</v>
      </c>
      <c r="AG322">
        <v>14</v>
      </c>
      <c r="AH322">
        <v>6</v>
      </c>
      <c r="AI322">
        <v>32</v>
      </c>
      <c r="AJ322">
        <f t="shared" si="36"/>
        <v>4791.519434628975</v>
      </c>
      <c r="AK322">
        <f t="shared" si="36"/>
        <v>466.4310954063604</v>
      </c>
      <c r="AL322">
        <f t="shared" si="36"/>
        <v>445.22968197879857</v>
      </c>
      <c r="AM322">
        <f t="shared" si="36"/>
        <v>296.81978798586573</v>
      </c>
      <c r="AN322">
        <f t="shared" si="36"/>
        <v>127.20848056537102</v>
      </c>
      <c r="AO322">
        <f t="shared" si="36"/>
        <v>678.4452296819787</v>
      </c>
      <c r="AP322" s="26">
        <v>0.004</v>
      </c>
      <c r="AS322" s="26">
        <v>0.011</v>
      </c>
      <c r="AW322" s="24">
        <v>5.039</v>
      </c>
    </row>
    <row r="323" spans="1:49" ht="12.75">
      <c r="A323" s="19">
        <v>37694</v>
      </c>
      <c r="B323" s="22">
        <v>73</v>
      </c>
      <c r="C323" s="21">
        <v>0.826736093</v>
      </c>
      <c r="D323" s="20">
        <v>0.826736093</v>
      </c>
      <c r="E323" s="24">
        <v>0</v>
      </c>
      <c r="F323">
        <v>39.58133232</v>
      </c>
      <c r="G323">
        <v>-76.61848723</v>
      </c>
      <c r="H323" s="26">
        <v>824.2</v>
      </c>
      <c r="I323" s="23">
        <f t="shared" si="31"/>
        <v>789.0500000000001</v>
      </c>
      <c r="J323">
        <f t="shared" si="32"/>
        <v>2076.7233681025077</v>
      </c>
      <c r="K323" s="23">
        <f t="shared" si="33"/>
        <v>2320.2233681025077</v>
      </c>
      <c r="L323" s="23">
        <f t="shared" si="30"/>
        <v>2339.2423681025075</v>
      </c>
      <c r="M323" s="23">
        <f t="shared" si="34"/>
        <v>2329.7328681025074</v>
      </c>
      <c r="N323" s="23">
        <v>1.9</v>
      </c>
      <c r="O323" s="23">
        <v>53.6</v>
      </c>
      <c r="P323" s="23">
        <v>43.2</v>
      </c>
      <c r="Q323" s="23">
        <f t="shared" si="35"/>
        <v>44.1</v>
      </c>
      <c r="S323">
        <v>7.64E-07</v>
      </c>
      <c r="T323">
        <v>7.72E-07</v>
      </c>
      <c r="U323">
        <v>8.47E-07</v>
      </c>
      <c r="V323">
        <v>2.44E-06</v>
      </c>
      <c r="W323">
        <v>9.18E-07</v>
      </c>
      <c r="X323">
        <v>-8.03E-07</v>
      </c>
      <c r="Y323" s="30">
        <v>767.8</v>
      </c>
      <c r="Z323" s="30">
        <v>291.5</v>
      </c>
      <c r="AA323" s="30">
        <v>284.9</v>
      </c>
      <c r="AB323" s="30">
        <v>14.5</v>
      </c>
      <c r="AD323">
        <v>202</v>
      </c>
      <c r="AE323">
        <v>20</v>
      </c>
      <c r="AF323">
        <v>22</v>
      </c>
      <c r="AG323">
        <v>15</v>
      </c>
      <c r="AH323">
        <v>1</v>
      </c>
      <c r="AI323">
        <v>26</v>
      </c>
      <c r="AJ323">
        <f t="shared" si="36"/>
        <v>4282.685512367491</v>
      </c>
      <c r="AK323">
        <f t="shared" si="36"/>
        <v>424.02826855123675</v>
      </c>
      <c r="AL323">
        <f t="shared" si="36"/>
        <v>466.4310954063604</v>
      </c>
      <c r="AM323">
        <f t="shared" si="36"/>
        <v>318.02120141342755</v>
      </c>
      <c r="AN323">
        <f t="shared" si="36"/>
        <v>21.201413427561835</v>
      </c>
      <c r="AO323">
        <f t="shared" si="36"/>
        <v>551.2367491166077</v>
      </c>
      <c r="AP323" s="26">
        <v>0.004</v>
      </c>
      <c r="AS323" s="26">
        <v>0.031</v>
      </c>
      <c r="AW323" s="24">
        <v>5.039</v>
      </c>
    </row>
    <row r="324" spans="1:49" ht="12.75">
      <c r="A324" s="19">
        <v>37694</v>
      </c>
      <c r="B324" s="22">
        <v>73</v>
      </c>
      <c r="C324" s="21">
        <v>0.826851845</v>
      </c>
      <c r="D324" s="20">
        <v>0.826851845</v>
      </c>
      <c r="E324" s="24">
        <v>0</v>
      </c>
      <c r="F324">
        <v>39.58202731</v>
      </c>
      <c r="G324">
        <v>-76.60874798</v>
      </c>
      <c r="H324" s="26">
        <v>823.4</v>
      </c>
      <c r="I324" s="23">
        <f t="shared" si="31"/>
        <v>788.25</v>
      </c>
      <c r="J324">
        <f t="shared" si="32"/>
        <v>2085.1468280242057</v>
      </c>
      <c r="K324" s="23">
        <f t="shared" si="33"/>
        <v>2328.6468280242057</v>
      </c>
      <c r="L324" s="23">
        <f t="shared" si="30"/>
        <v>2347.6658280242054</v>
      </c>
      <c r="M324" s="23">
        <f t="shared" si="34"/>
        <v>2338.1563280242053</v>
      </c>
      <c r="N324" s="23">
        <v>1.3</v>
      </c>
      <c r="O324" s="23">
        <v>53.4</v>
      </c>
      <c r="P324" s="23">
        <v>43.1</v>
      </c>
      <c r="Q324" s="23">
        <f t="shared" si="35"/>
        <v>43.150000000000006</v>
      </c>
      <c r="S324"/>
      <c r="T324"/>
      <c r="Y324" s="30"/>
      <c r="Z324" s="30"/>
      <c r="AA324" s="30"/>
      <c r="AB324" s="30"/>
      <c r="AC324">
        <v>822</v>
      </c>
      <c r="AD324">
        <v>214</v>
      </c>
      <c r="AE324">
        <v>29</v>
      </c>
      <c r="AF324">
        <v>16</v>
      </c>
      <c r="AG324">
        <v>10</v>
      </c>
      <c r="AH324">
        <v>9</v>
      </c>
      <c r="AI324">
        <v>26</v>
      </c>
      <c r="AJ324">
        <f t="shared" si="36"/>
        <v>4537.102473498233</v>
      </c>
      <c r="AK324">
        <f t="shared" si="36"/>
        <v>614.8409893992932</v>
      </c>
      <c r="AL324">
        <f t="shared" si="36"/>
        <v>339.22261484098937</v>
      </c>
      <c r="AM324">
        <f t="shared" si="36"/>
        <v>212.01413427561837</v>
      </c>
      <c r="AN324">
        <f t="shared" si="36"/>
        <v>190.81272084805653</v>
      </c>
      <c r="AO324">
        <f t="shared" si="36"/>
        <v>551.2367491166077</v>
      </c>
      <c r="AP324" s="26">
        <v>0.004</v>
      </c>
      <c r="AS324" s="26">
        <v>0.032</v>
      </c>
      <c r="AW324" s="24">
        <v>5.039</v>
      </c>
    </row>
    <row r="325" spans="1:49" ht="12.75">
      <c r="A325" s="19">
        <v>37694</v>
      </c>
      <c r="B325" s="22">
        <v>73</v>
      </c>
      <c r="C325" s="21">
        <v>0.826967597</v>
      </c>
      <c r="D325" s="20">
        <v>0.826967597</v>
      </c>
      <c r="E325" s="24">
        <v>0</v>
      </c>
      <c r="F325">
        <v>39.58264063</v>
      </c>
      <c r="G325">
        <v>-76.59896531</v>
      </c>
      <c r="H325" s="26">
        <v>822.8</v>
      </c>
      <c r="I325" s="23">
        <f t="shared" si="31"/>
        <v>787.65</v>
      </c>
      <c r="J325">
        <f t="shared" si="32"/>
        <v>2091.4700351616475</v>
      </c>
      <c r="K325" s="23">
        <f t="shared" si="33"/>
        <v>2334.9700351616475</v>
      </c>
      <c r="L325" s="23">
        <f t="shared" si="30"/>
        <v>2353.9890351616477</v>
      </c>
      <c r="M325" s="23">
        <f t="shared" si="34"/>
        <v>2344.4795351616476</v>
      </c>
      <c r="N325" s="23">
        <v>1.4</v>
      </c>
      <c r="O325" s="23">
        <v>53.7</v>
      </c>
      <c r="P325" s="23">
        <v>41.6</v>
      </c>
      <c r="Q325" s="23">
        <f t="shared" si="35"/>
        <v>42.35</v>
      </c>
      <c r="S325"/>
      <c r="T325"/>
      <c r="Y325" s="30"/>
      <c r="Z325" s="30"/>
      <c r="AA325" s="30"/>
      <c r="AB325" s="30"/>
      <c r="AD325">
        <v>210</v>
      </c>
      <c r="AE325">
        <v>32</v>
      </c>
      <c r="AF325">
        <v>16</v>
      </c>
      <c r="AG325">
        <v>5</v>
      </c>
      <c r="AH325">
        <v>5</v>
      </c>
      <c r="AI325">
        <v>31</v>
      </c>
      <c r="AJ325">
        <f t="shared" si="36"/>
        <v>4452.296819787985</v>
      </c>
      <c r="AK325">
        <f t="shared" si="36"/>
        <v>678.4452296819787</v>
      </c>
      <c r="AL325">
        <f t="shared" si="36"/>
        <v>339.22261484098937</v>
      </c>
      <c r="AM325">
        <f t="shared" si="36"/>
        <v>106.00706713780919</v>
      </c>
      <c r="AN325">
        <f t="shared" si="36"/>
        <v>106.00706713780919</v>
      </c>
      <c r="AO325">
        <f t="shared" si="36"/>
        <v>657.243816254417</v>
      </c>
      <c r="AP325" s="26">
        <v>0.004</v>
      </c>
      <c r="AS325" s="26">
        <v>0.019</v>
      </c>
      <c r="AW325" s="24">
        <v>5.039</v>
      </c>
    </row>
    <row r="326" spans="1:49" ht="12.75">
      <c r="A326" s="19">
        <v>37694</v>
      </c>
      <c r="B326" s="22">
        <v>73</v>
      </c>
      <c r="C326" s="21">
        <v>0.827083349</v>
      </c>
      <c r="D326" s="20">
        <v>0.827083349</v>
      </c>
      <c r="E326" s="24">
        <v>0</v>
      </c>
      <c r="F326">
        <v>39.58336341</v>
      </c>
      <c r="G326">
        <v>-76.58940983</v>
      </c>
      <c r="H326" s="26">
        <v>823.6</v>
      </c>
      <c r="I326" s="23">
        <f t="shared" si="31"/>
        <v>788.45</v>
      </c>
      <c r="J326">
        <f t="shared" si="32"/>
        <v>2083.0401618438195</v>
      </c>
      <c r="K326" s="23">
        <f t="shared" si="33"/>
        <v>2326.5401618438195</v>
      </c>
      <c r="L326" s="23">
        <f t="shared" si="30"/>
        <v>2345.5591618438193</v>
      </c>
      <c r="M326" s="23">
        <f t="shared" si="34"/>
        <v>2336.049661843819</v>
      </c>
      <c r="N326" s="23">
        <v>1.6</v>
      </c>
      <c r="O326" s="23">
        <v>53.8</v>
      </c>
      <c r="P326" s="23">
        <v>45.1</v>
      </c>
      <c r="Q326" s="23">
        <f t="shared" si="35"/>
        <v>43.35</v>
      </c>
      <c r="S326">
        <v>1.08E-06</v>
      </c>
      <c r="T326">
        <v>7.59E-07</v>
      </c>
      <c r="U326">
        <v>9.66E-07</v>
      </c>
      <c r="V326">
        <v>2.4E-06</v>
      </c>
      <c r="W326">
        <v>9.39E-07</v>
      </c>
      <c r="X326">
        <v>-7.96E-07</v>
      </c>
      <c r="Y326" s="30">
        <v>766.6</v>
      </c>
      <c r="Z326" s="30">
        <v>291.4</v>
      </c>
      <c r="AA326" s="30">
        <v>284.8</v>
      </c>
      <c r="AB326" s="30">
        <v>14.5</v>
      </c>
      <c r="AD326">
        <v>246</v>
      </c>
      <c r="AE326">
        <v>24</v>
      </c>
      <c r="AF326">
        <v>25</v>
      </c>
      <c r="AG326">
        <v>11</v>
      </c>
      <c r="AH326">
        <v>6</v>
      </c>
      <c r="AI326">
        <v>25</v>
      </c>
      <c r="AJ326">
        <f t="shared" si="36"/>
        <v>5215.547703180212</v>
      </c>
      <c r="AK326">
        <f t="shared" si="36"/>
        <v>508.8339222614841</v>
      </c>
      <c r="AL326">
        <f t="shared" si="36"/>
        <v>530.035335689046</v>
      </c>
      <c r="AM326">
        <f t="shared" si="36"/>
        <v>233.2155477031802</v>
      </c>
      <c r="AN326">
        <f t="shared" si="36"/>
        <v>127.20848056537102</v>
      </c>
      <c r="AO326">
        <f t="shared" si="36"/>
        <v>530.035335689046</v>
      </c>
      <c r="AP326" s="26">
        <v>0.004</v>
      </c>
      <c r="AS326" s="26">
        <v>0.013</v>
      </c>
      <c r="AW326" s="24">
        <v>5.039</v>
      </c>
    </row>
    <row r="327" spans="1:49" ht="12.75">
      <c r="A327" s="19">
        <v>37694</v>
      </c>
      <c r="B327" s="22">
        <v>73</v>
      </c>
      <c r="C327" s="21">
        <v>0.827199101</v>
      </c>
      <c r="D327" s="20">
        <v>0.827199101</v>
      </c>
      <c r="E327" s="24">
        <v>0</v>
      </c>
      <c r="F327">
        <v>39.58418204</v>
      </c>
      <c r="G327">
        <v>-76.57981831</v>
      </c>
      <c r="H327" s="26">
        <v>823.2</v>
      </c>
      <c r="I327" s="23">
        <f t="shared" si="31"/>
        <v>788.0500000000001</v>
      </c>
      <c r="J327">
        <f t="shared" si="32"/>
        <v>2087.254028789683</v>
      </c>
      <c r="K327" s="23">
        <f t="shared" si="33"/>
        <v>2330.754028789683</v>
      </c>
      <c r="L327" s="23">
        <f t="shared" si="30"/>
        <v>2349.773028789683</v>
      </c>
      <c r="M327" s="23">
        <f t="shared" si="34"/>
        <v>2340.263528789683</v>
      </c>
      <c r="N327" s="23">
        <v>1.6</v>
      </c>
      <c r="O327" s="23">
        <v>53.8</v>
      </c>
      <c r="P327" s="23">
        <v>39.9</v>
      </c>
      <c r="Q327" s="23">
        <f t="shared" si="35"/>
        <v>42.5</v>
      </c>
      <c r="S327"/>
      <c r="T327"/>
      <c r="Y327" s="30"/>
      <c r="Z327" s="30"/>
      <c r="AA327" s="30"/>
      <c r="AB327" s="30"/>
      <c r="AD327">
        <v>229</v>
      </c>
      <c r="AE327">
        <v>25</v>
      </c>
      <c r="AF327">
        <v>24</v>
      </c>
      <c r="AG327">
        <v>11</v>
      </c>
      <c r="AH327">
        <v>6</v>
      </c>
      <c r="AI327">
        <v>25</v>
      </c>
      <c r="AJ327">
        <f t="shared" si="36"/>
        <v>4855.123674911661</v>
      </c>
      <c r="AK327">
        <f t="shared" si="36"/>
        <v>530.035335689046</v>
      </c>
      <c r="AL327">
        <f t="shared" si="36"/>
        <v>508.8339222614841</v>
      </c>
      <c r="AM327">
        <f t="shared" si="36"/>
        <v>233.2155477031802</v>
      </c>
      <c r="AN327">
        <f t="shared" si="36"/>
        <v>127.20848056537102</v>
      </c>
      <c r="AO327">
        <f t="shared" si="36"/>
        <v>530.035335689046</v>
      </c>
      <c r="AP327" s="26">
        <v>0.005</v>
      </c>
      <c r="AS327" s="26">
        <v>0.022</v>
      </c>
      <c r="AW327" s="24">
        <v>5.039</v>
      </c>
    </row>
    <row r="328" spans="1:49" ht="12.75">
      <c r="A328" s="19">
        <v>37694</v>
      </c>
      <c r="B328" s="22">
        <v>73</v>
      </c>
      <c r="C328" s="21">
        <v>0.827314794</v>
      </c>
      <c r="D328" s="20">
        <v>0.827314794</v>
      </c>
      <c r="E328" s="24">
        <v>0</v>
      </c>
      <c r="F328">
        <v>39.58506675</v>
      </c>
      <c r="G328">
        <v>-76.57012119</v>
      </c>
      <c r="H328" s="26">
        <v>823.2</v>
      </c>
      <c r="I328" s="23">
        <f t="shared" si="31"/>
        <v>788.0500000000001</v>
      </c>
      <c r="J328">
        <f t="shared" si="32"/>
        <v>2087.254028789683</v>
      </c>
      <c r="K328" s="23">
        <f t="shared" si="33"/>
        <v>2330.754028789683</v>
      </c>
      <c r="L328" s="23">
        <f t="shared" si="30"/>
        <v>2349.773028789683</v>
      </c>
      <c r="M328" s="23">
        <f t="shared" si="34"/>
        <v>2340.263528789683</v>
      </c>
      <c r="N328" s="23">
        <v>1.3</v>
      </c>
      <c r="O328" s="23">
        <v>53.7</v>
      </c>
      <c r="P328" s="23">
        <v>40.3</v>
      </c>
      <c r="Q328" s="23">
        <f t="shared" si="35"/>
        <v>40.099999999999994</v>
      </c>
      <c r="S328"/>
      <c r="T328"/>
      <c r="Y328" s="30"/>
      <c r="Z328" s="30"/>
      <c r="AA328" s="30"/>
      <c r="AB328" s="30"/>
      <c r="AD328">
        <v>223</v>
      </c>
      <c r="AE328">
        <v>22</v>
      </c>
      <c r="AF328">
        <v>13</v>
      </c>
      <c r="AG328">
        <v>11</v>
      </c>
      <c r="AH328">
        <v>7</v>
      </c>
      <c r="AI328">
        <v>24</v>
      </c>
      <c r="AJ328">
        <f t="shared" si="36"/>
        <v>4727.915194346289</v>
      </c>
      <c r="AK328">
        <f t="shared" si="36"/>
        <v>466.4310954063604</v>
      </c>
      <c r="AL328">
        <f t="shared" si="36"/>
        <v>275.61837455830386</v>
      </c>
      <c r="AM328">
        <f aca="true" t="shared" si="37" ref="AJ328:AO370">IF(AG328&gt;0,(AG328*(60/1))/2.83,"")</f>
        <v>233.2155477031802</v>
      </c>
      <c r="AN328">
        <f t="shared" si="37"/>
        <v>148.40989399293287</v>
      </c>
      <c r="AO328">
        <f t="shared" si="37"/>
        <v>508.8339222614841</v>
      </c>
      <c r="AP328" s="26">
        <v>0.006</v>
      </c>
      <c r="AS328" s="26">
        <v>0.021</v>
      </c>
      <c r="AW328" s="24">
        <v>5.039</v>
      </c>
    </row>
    <row r="329" spans="1:49" ht="12.75">
      <c r="A329" s="19">
        <v>37694</v>
      </c>
      <c r="B329" s="22">
        <v>73</v>
      </c>
      <c r="C329" s="21">
        <v>0.827430546</v>
      </c>
      <c r="D329" s="20">
        <v>0.827430546</v>
      </c>
      <c r="E329" s="24">
        <v>0</v>
      </c>
      <c r="F329">
        <v>39.58594927</v>
      </c>
      <c r="G329">
        <v>-76.56038088</v>
      </c>
      <c r="H329" s="26">
        <v>823</v>
      </c>
      <c r="I329" s="23">
        <f t="shared" si="31"/>
        <v>787.85</v>
      </c>
      <c r="J329">
        <f t="shared" si="32"/>
        <v>2089.361764411635</v>
      </c>
      <c r="K329" s="23">
        <f t="shared" si="33"/>
        <v>2332.861764411635</v>
      </c>
      <c r="L329" s="23">
        <f aca="true" t="shared" si="38" ref="L329:L392">J329+262.519</f>
        <v>2351.880764411635</v>
      </c>
      <c r="M329" s="23">
        <f t="shared" si="34"/>
        <v>2342.371264411635</v>
      </c>
      <c r="N329" s="23">
        <v>1</v>
      </c>
      <c r="O329" s="23">
        <v>53.8</v>
      </c>
      <c r="P329" s="23">
        <v>42.2</v>
      </c>
      <c r="Q329" s="23">
        <f t="shared" si="35"/>
        <v>41.25</v>
      </c>
      <c r="S329">
        <v>8.07E-07</v>
      </c>
      <c r="T329">
        <v>4.63E-07</v>
      </c>
      <c r="U329">
        <v>6.46E-07</v>
      </c>
      <c r="V329">
        <v>2.32E-06</v>
      </c>
      <c r="W329">
        <v>1.01E-06</v>
      </c>
      <c r="X329">
        <v>-7.56E-07</v>
      </c>
      <c r="Y329" s="30">
        <v>766.6</v>
      </c>
      <c r="Z329" s="30">
        <v>291.4</v>
      </c>
      <c r="AA329" s="30">
        <v>284.8</v>
      </c>
      <c r="AB329" s="30">
        <v>14.7</v>
      </c>
      <c r="AD329">
        <v>259</v>
      </c>
      <c r="AE329">
        <v>25</v>
      </c>
      <c r="AF329">
        <v>30</v>
      </c>
      <c r="AG329">
        <v>5</v>
      </c>
      <c r="AH329">
        <v>9</v>
      </c>
      <c r="AI329">
        <v>17</v>
      </c>
      <c r="AJ329">
        <f t="shared" si="37"/>
        <v>5491.166077738516</v>
      </c>
      <c r="AK329">
        <f t="shared" si="37"/>
        <v>530.035335689046</v>
      </c>
      <c r="AL329">
        <f t="shared" si="37"/>
        <v>636.0424028268551</v>
      </c>
      <c r="AM329">
        <f t="shared" si="37"/>
        <v>106.00706713780919</v>
      </c>
      <c r="AN329">
        <f t="shared" si="37"/>
        <v>190.81272084805653</v>
      </c>
      <c r="AO329">
        <f t="shared" si="37"/>
        <v>360.42402826855124</v>
      </c>
      <c r="AP329" s="26">
        <v>0.004</v>
      </c>
      <c r="AS329" s="26">
        <v>0.012</v>
      </c>
      <c r="AW329" s="24">
        <v>5.039</v>
      </c>
    </row>
    <row r="330" spans="1:49" ht="12.75">
      <c r="A330" s="19">
        <v>37694</v>
      </c>
      <c r="B330" s="22">
        <v>73</v>
      </c>
      <c r="C330" s="21">
        <v>0.827546299</v>
      </c>
      <c r="D330" s="20">
        <v>0.827546299</v>
      </c>
      <c r="E330" s="24">
        <v>0</v>
      </c>
      <c r="F330">
        <v>39.58693838</v>
      </c>
      <c r="G330">
        <v>-76.55082074</v>
      </c>
      <c r="H330" s="26">
        <v>823.2</v>
      </c>
      <c r="I330" s="23">
        <f aca="true" t="shared" si="39" ref="I330:I393">H330-35.15</f>
        <v>788.0500000000001</v>
      </c>
      <c r="J330">
        <f aca="true" t="shared" si="40" ref="J330:J393">(8303.951372*(LN(1013.25/I330)))</f>
        <v>2087.254028789683</v>
      </c>
      <c r="K330" s="23">
        <f aca="true" t="shared" si="41" ref="K330:K393">J330+243.5</f>
        <v>2330.754028789683</v>
      </c>
      <c r="L330" s="23">
        <f t="shared" si="38"/>
        <v>2349.773028789683</v>
      </c>
      <c r="M330" s="23">
        <f aca="true" t="shared" si="42" ref="M330:M393">AVERAGE(K330:L330)</f>
        <v>2340.263528789683</v>
      </c>
      <c r="N330" s="23">
        <v>1.1</v>
      </c>
      <c r="O330" s="23">
        <v>53.9</v>
      </c>
      <c r="P330" s="23">
        <v>43.8</v>
      </c>
      <c r="Q330" s="23">
        <f t="shared" si="35"/>
        <v>43</v>
      </c>
      <c r="S330"/>
      <c r="T330"/>
      <c r="Y330" s="30"/>
      <c r="Z330" s="30"/>
      <c r="AA330" s="30"/>
      <c r="AB330" s="30"/>
      <c r="AC330">
        <v>1021</v>
      </c>
      <c r="AD330">
        <v>180</v>
      </c>
      <c r="AE330">
        <v>33</v>
      </c>
      <c r="AF330">
        <v>13</v>
      </c>
      <c r="AG330">
        <v>11</v>
      </c>
      <c r="AH330">
        <v>8</v>
      </c>
      <c r="AI330">
        <v>24</v>
      </c>
      <c r="AJ330">
        <f t="shared" si="37"/>
        <v>3816.2544169611306</v>
      </c>
      <c r="AK330">
        <f t="shared" si="37"/>
        <v>699.6466431095406</v>
      </c>
      <c r="AL330">
        <f t="shared" si="37"/>
        <v>275.61837455830386</v>
      </c>
      <c r="AM330">
        <f t="shared" si="37"/>
        <v>233.2155477031802</v>
      </c>
      <c r="AN330">
        <f t="shared" si="37"/>
        <v>169.61130742049468</v>
      </c>
      <c r="AO330">
        <f t="shared" si="37"/>
        <v>508.8339222614841</v>
      </c>
      <c r="AP330" s="26">
        <v>0.006</v>
      </c>
      <c r="AS330" s="26">
        <v>0.022</v>
      </c>
      <c r="AW330" s="24">
        <v>5.038</v>
      </c>
    </row>
    <row r="331" spans="1:49" ht="12.75">
      <c r="A331" s="19">
        <v>37694</v>
      </c>
      <c r="B331" s="22">
        <v>73</v>
      </c>
      <c r="C331" s="21">
        <v>0.827662051</v>
      </c>
      <c r="D331" s="20">
        <v>0.827662051</v>
      </c>
      <c r="E331" s="24">
        <v>0</v>
      </c>
      <c r="F331">
        <v>39.58783015</v>
      </c>
      <c r="G331">
        <v>-76.54112856</v>
      </c>
      <c r="H331" s="26">
        <v>823.3</v>
      </c>
      <c r="I331" s="23">
        <f t="shared" si="39"/>
        <v>788.15</v>
      </c>
      <c r="J331">
        <f t="shared" si="40"/>
        <v>2086.2003615668527</v>
      </c>
      <c r="K331" s="23">
        <f t="shared" si="41"/>
        <v>2329.7003615668527</v>
      </c>
      <c r="L331" s="23">
        <f t="shared" si="38"/>
        <v>2348.719361566853</v>
      </c>
      <c r="M331" s="23">
        <f t="shared" si="42"/>
        <v>2339.209861566853</v>
      </c>
      <c r="N331" s="23">
        <v>1</v>
      </c>
      <c r="O331" s="23">
        <v>54</v>
      </c>
      <c r="P331" s="23">
        <v>39.4</v>
      </c>
      <c r="Q331" s="23">
        <f t="shared" si="35"/>
        <v>41.599999999999994</v>
      </c>
      <c r="S331"/>
      <c r="T331"/>
      <c r="Y331" s="30"/>
      <c r="Z331" s="30"/>
      <c r="AA331" s="30"/>
      <c r="AB331" s="30"/>
      <c r="AD331">
        <v>183</v>
      </c>
      <c r="AE331">
        <v>26</v>
      </c>
      <c r="AF331">
        <v>20</v>
      </c>
      <c r="AG331">
        <v>11</v>
      </c>
      <c r="AH331">
        <v>2</v>
      </c>
      <c r="AI331">
        <v>26</v>
      </c>
      <c r="AJ331">
        <f t="shared" si="37"/>
        <v>3879.858657243816</v>
      </c>
      <c r="AK331">
        <f t="shared" si="37"/>
        <v>551.2367491166077</v>
      </c>
      <c r="AL331">
        <f t="shared" si="37"/>
        <v>424.02826855123675</v>
      </c>
      <c r="AM331">
        <f t="shared" si="37"/>
        <v>233.2155477031802</v>
      </c>
      <c r="AN331">
        <f t="shared" si="37"/>
        <v>42.40282685512367</v>
      </c>
      <c r="AO331">
        <f t="shared" si="37"/>
        <v>551.2367491166077</v>
      </c>
      <c r="AP331" s="26">
        <v>0.006</v>
      </c>
      <c r="AS331" s="26">
        <v>0.032</v>
      </c>
      <c r="AW331" s="24">
        <v>5.039</v>
      </c>
    </row>
    <row r="332" spans="1:49" ht="12.75">
      <c r="A332" s="19">
        <v>37694</v>
      </c>
      <c r="B332" s="22">
        <v>73</v>
      </c>
      <c r="C332" s="21">
        <v>0.827777803</v>
      </c>
      <c r="D332" s="20">
        <v>0.827777803</v>
      </c>
      <c r="E332" s="24">
        <v>0</v>
      </c>
      <c r="F332">
        <v>39.58857787</v>
      </c>
      <c r="G332">
        <v>-76.53135318</v>
      </c>
      <c r="H332" s="26">
        <v>823.3</v>
      </c>
      <c r="I332" s="23">
        <f t="shared" si="39"/>
        <v>788.15</v>
      </c>
      <c r="J332">
        <f t="shared" si="40"/>
        <v>2086.2003615668527</v>
      </c>
      <c r="K332" s="23">
        <f t="shared" si="41"/>
        <v>2329.7003615668527</v>
      </c>
      <c r="L332" s="23">
        <f t="shared" si="38"/>
        <v>2348.719361566853</v>
      </c>
      <c r="M332" s="23">
        <f t="shared" si="42"/>
        <v>2339.209861566853</v>
      </c>
      <c r="N332" s="23">
        <v>1</v>
      </c>
      <c r="O332" s="23">
        <v>54.2</v>
      </c>
      <c r="P332" s="23">
        <v>42.7</v>
      </c>
      <c r="Q332" s="23">
        <f t="shared" si="35"/>
        <v>41.05</v>
      </c>
      <c r="S332">
        <v>1.21E-06</v>
      </c>
      <c r="T332">
        <v>1.07E-06</v>
      </c>
      <c r="U332">
        <v>1.33E-06</v>
      </c>
      <c r="V332">
        <v>2.34E-06</v>
      </c>
      <c r="W332">
        <v>9.38E-07</v>
      </c>
      <c r="X332">
        <v>-7.42E-07</v>
      </c>
      <c r="Y332" s="30">
        <v>766.5</v>
      </c>
      <c r="Z332" s="30">
        <v>291.3</v>
      </c>
      <c r="AA332" s="30">
        <v>284.7</v>
      </c>
      <c r="AB332" s="30">
        <v>14.7</v>
      </c>
      <c r="AD332">
        <v>190</v>
      </c>
      <c r="AE332">
        <v>26</v>
      </c>
      <c r="AF332">
        <v>19</v>
      </c>
      <c r="AG332">
        <v>9</v>
      </c>
      <c r="AH332">
        <v>5</v>
      </c>
      <c r="AI332">
        <v>35</v>
      </c>
      <c r="AJ332">
        <f t="shared" si="37"/>
        <v>4028.268551236749</v>
      </c>
      <c r="AK332">
        <f t="shared" si="37"/>
        <v>551.2367491166077</v>
      </c>
      <c r="AL332">
        <f t="shared" si="37"/>
        <v>402.8268551236749</v>
      </c>
      <c r="AM332">
        <f t="shared" si="37"/>
        <v>190.81272084805653</v>
      </c>
      <c r="AN332">
        <f t="shared" si="37"/>
        <v>106.00706713780919</v>
      </c>
      <c r="AO332">
        <f t="shared" si="37"/>
        <v>742.0494699646642</v>
      </c>
      <c r="AP332" s="26">
        <v>0.005</v>
      </c>
      <c r="AS332" s="26">
        <v>0.031</v>
      </c>
      <c r="AW332" s="24">
        <v>5.039</v>
      </c>
    </row>
    <row r="333" spans="1:49" ht="12.75">
      <c r="A333" s="19">
        <v>37694</v>
      </c>
      <c r="B333" s="22">
        <v>73</v>
      </c>
      <c r="C333" s="21">
        <v>0.827893496</v>
      </c>
      <c r="D333" s="20">
        <v>0.827893496</v>
      </c>
      <c r="E333" s="24">
        <v>0</v>
      </c>
      <c r="F333">
        <v>39.58912126</v>
      </c>
      <c r="G333">
        <v>-76.52159921</v>
      </c>
      <c r="H333" s="26">
        <v>823.4</v>
      </c>
      <c r="I333" s="23">
        <f t="shared" si="39"/>
        <v>788.25</v>
      </c>
      <c r="J333">
        <f t="shared" si="40"/>
        <v>2085.1468280242057</v>
      </c>
      <c r="K333" s="23">
        <f t="shared" si="41"/>
        <v>2328.6468280242057</v>
      </c>
      <c r="L333" s="23">
        <f t="shared" si="38"/>
        <v>2347.6658280242054</v>
      </c>
      <c r="M333" s="23">
        <f t="shared" si="42"/>
        <v>2338.1563280242053</v>
      </c>
      <c r="N333" s="23">
        <v>1</v>
      </c>
      <c r="O333" s="23">
        <v>54.3</v>
      </c>
      <c r="P333" s="23">
        <v>40.9</v>
      </c>
      <c r="Q333" s="23">
        <f t="shared" si="35"/>
        <v>41.8</v>
      </c>
      <c r="S333"/>
      <c r="T333"/>
      <c r="Y333" s="30"/>
      <c r="Z333" s="30"/>
      <c r="AA333" s="30"/>
      <c r="AB333" s="30"/>
      <c r="AD333">
        <v>236</v>
      </c>
      <c r="AE333">
        <v>22</v>
      </c>
      <c r="AF333">
        <v>23</v>
      </c>
      <c r="AG333">
        <v>9</v>
      </c>
      <c r="AH333">
        <v>6</v>
      </c>
      <c r="AI333">
        <v>26</v>
      </c>
      <c r="AJ333">
        <f t="shared" si="37"/>
        <v>5003.533568904593</v>
      </c>
      <c r="AK333">
        <f t="shared" si="37"/>
        <v>466.4310954063604</v>
      </c>
      <c r="AL333">
        <f t="shared" si="37"/>
        <v>487.63250883392226</v>
      </c>
      <c r="AM333">
        <f t="shared" si="37"/>
        <v>190.81272084805653</v>
      </c>
      <c r="AN333">
        <f t="shared" si="37"/>
        <v>127.20848056537102</v>
      </c>
      <c r="AO333">
        <f t="shared" si="37"/>
        <v>551.2367491166077</v>
      </c>
      <c r="AP333" s="26">
        <v>0.005</v>
      </c>
      <c r="AS333" s="26">
        <v>0.012</v>
      </c>
      <c r="AW333" s="24">
        <v>5.038</v>
      </c>
    </row>
    <row r="334" spans="1:49" ht="12.75">
      <c r="A334" s="19">
        <v>37694</v>
      </c>
      <c r="B334" s="22">
        <v>73</v>
      </c>
      <c r="C334" s="21">
        <v>0.828009248</v>
      </c>
      <c r="D334" s="20">
        <v>0.828009248</v>
      </c>
      <c r="E334" s="24">
        <v>0</v>
      </c>
      <c r="F334">
        <v>39.589446</v>
      </c>
      <c r="G334">
        <v>-76.51170546</v>
      </c>
      <c r="H334" s="26">
        <v>823.7</v>
      </c>
      <c r="I334" s="23">
        <f t="shared" si="39"/>
        <v>788.5500000000001</v>
      </c>
      <c r="J334">
        <f t="shared" si="40"/>
        <v>2081.9870291382863</v>
      </c>
      <c r="K334" s="23">
        <f t="shared" si="41"/>
        <v>2325.4870291382863</v>
      </c>
      <c r="L334" s="23">
        <f t="shared" si="38"/>
        <v>2344.506029138286</v>
      </c>
      <c r="M334" s="23">
        <f t="shared" si="42"/>
        <v>2334.996529138286</v>
      </c>
      <c r="N334" s="23">
        <v>1.1</v>
      </c>
      <c r="O334" s="23">
        <v>54.4</v>
      </c>
      <c r="P334" s="23">
        <v>42.7</v>
      </c>
      <c r="Q334" s="23">
        <f t="shared" si="35"/>
        <v>41.8</v>
      </c>
      <c r="S334"/>
      <c r="T334"/>
      <c r="Y334" s="30"/>
      <c r="Z334" s="30"/>
      <c r="AA334" s="30"/>
      <c r="AB334" s="30"/>
      <c r="AD334">
        <v>199</v>
      </c>
      <c r="AE334">
        <v>28</v>
      </c>
      <c r="AF334">
        <v>24</v>
      </c>
      <c r="AG334">
        <v>11</v>
      </c>
      <c r="AH334">
        <v>3</v>
      </c>
      <c r="AI334">
        <v>33</v>
      </c>
      <c r="AJ334">
        <f t="shared" si="37"/>
        <v>4219.081272084805</v>
      </c>
      <c r="AK334">
        <f t="shared" si="37"/>
        <v>593.6395759717315</v>
      </c>
      <c r="AL334">
        <f t="shared" si="37"/>
        <v>508.8339222614841</v>
      </c>
      <c r="AM334">
        <f t="shared" si="37"/>
        <v>233.2155477031802</v>
      </c>
      <c r="AN334">
        <f t="shared" si="37"/>
        <v>63.60424028268551</v>
      </c>
      <c r="AO334">
        <f t="shared" si="37"/>
        <v>699.6466431095406</v>
      </c>
      <c r="AP334" s="26">
        <v>0.004</v>
      </c>
      <c r="AS334" s="26">
        <v>0.021</v>
      </c>
      <c r="AW334" s="24">
        <v>5.04</v>
      </c>
    </row>
    <row r="335" spans="1:49" ht="12.75">
      <c r="A335" s="19">
        <v>37694</v>
      </c>
      <c r="B335" s="22">
        <v>73</v>
      </c>
      <c r="C335" s="21">
        <v>0.828125</v>
      </c>
      <c r="D335" s="20">
        <v>0.828125</v>
      </c>
      <c r="E335" s="24">
        <v>0</v>
      </c>
      <c r="F335">
        <v>39.58976542</v>
      </c>
      <c r="G335">
        <v>-76.50178325</v>
      </c>
      <c r="H335" s="26">
        <v>823</v>
      </c>
      <c r="I335" s="23">
        <f t="shared" si="39"/>
        <v>787.85</v>
      </c>
      <c r="J335">
        <f t="shared" si="40"/>
        <v>2089.361764411635</v>
      </c>
      <c r="K335" s="23">
        <f t="shared" si="41"/>
        <v>2332.861764411635</v>
      </c>
      <c r="L335" s="23">
        <f t="shared" si="38"/>
        <v>2351.880764411635</v>
      </c>
      <c r="M335" s="23">
        <f t="shared" si="42"/>
        <v>2342.371264411635</v>
      </c>
      <c r="N335" s="23">
        <v>1</v>
      </c>
      <c r="O335" s="23">
        <v>54.5</v>
      </c>
      <c r="P335" s="23">
        <v>43.2</v>
      </c>
      <c r="Q335" s="23">
        <f t="shared" si="35"/>
        <v>42.95</v>
      </c>
      <c r="S335"/>
      <c r="T335"/>
      <c r="Y335" s="30"/>
      <c r="Z335" s="30"/>
      <c r="AA335" s="30"/>
      <c r="AB335" s="30"/>
      <c r="AD335">
        <v>189</v>
      </c>
      <c r="AE335">
        <v>29</v>
      </c>
      <c r="AF335">
        <v>24</v>
      </c>
      <c r="AG335">
        <v>7</v>
      </c>
      <c r="AH335">
        <v>5</v>
      </c>
      <c r="AI335">
        <v>27</v>
      </c>
      <c r="AJ335">
        <f t="shared" si="37"/>
        <v>4007.067137809187</v>
      </c>
      <c r="AK335">
        <f t="shared" si="37"/>
        <v>614.8409893992932</v>
      </c>
      <c r="AL335">
        <f t="shared" si="37"/>
        <v>508.8339222614841</v>
      </c>
      <c r="AM335">
        <f t="shared" si="37"/>
        <v>148.40989399293287</v>
      </c>
      <c r="AN335">
        <f t="shared" si="37"/>
        <v>106.00706713780919</v>
      </c>
      <c r="AO335">
        <f t="shared" si="37"/>
        <v>572.4381625441696</v>
      </c>
      <c r="AP335" s="26">
        <v>0.004</v>
      </c>
      <c r="AS335" s="26">
        <v>0.012</v>
      </c>
      <c r="AW335" s="24">
        <v>5.039</v>
      </c>
    </row>
    <row r="336" spans="1:49" ht="12.75">
      <c r="A336" s="19">
        <v>37694</v>
      </c>
      <c r="B336" s="22">
        <v>73</v>
      </c>
      <c r="C336" s="21">
        <v>0.828240752</v>
      </c>
      <c r="D336" s="20">
        <v>0.828240752</v>
      </c>
      <c r="E336" s="24">
        <v>0</v>
      </c>
      <c r="F336">
        <v>39.59009699</v>
      </c>
      <c r="G336">
        <v>-76.49183685</v>
      </c>
      <c r="H336" s="26">
        <v>822</v>
      </c>
      <c r="I336" s="23">
        <f t="shared" si="39"/>
        <v>786.85</v>
      </c>
      <c r="J336">
        <f t="shared" si="40"/>
        <v>2099.90847488127</v>
      </c>
      <c r="K336" s="23">
        <f t="shared" si="41"/>
        <v>2343.40847488127</v>
      </c>
      <c r="L336" s="23">
        <f t="shared" si="38"/>
        <v>2362.4274748812704</v>
      </c>
      <c r="M336" s="23">
        <f t="shared" si="42"/>
        <v>2352.9179748812703</v>
      </c>
      <c r="N336" s="23">
        <v>0.9</v>
      </c>
      <c r="O336" s="23">
        <v>54.6</v>
      </c>
      <c r="P336" s="23">
        <v>48.2</v>
      </c>
      <c r="Q336" s="23">
        <f t="shared" si="35"/>
        <v>45.7</v>
      </c>
      <c r="S336">
        <v>1.54E-06</v>
      </c>
      <c r="T336">
        <v>8.67E-07</v>
      </c>
      <c r="U336">
        <v>1.07E-06</v>
      </c>
      <c r="V336">
        <v>2.38E-06</v>
      </c>
      <c r="W336">
        <v>9.72E-07</v>
      </c>
      <c r="X336">
        <v>-6.51E-07</v>
      </c>
      <c r="Y336" s="30">
        <v>766.4</v>
      </c>
      <c r="Z336" s="30">
        <v>291.3</v>
      </c>
      <c r="AA336" s="30">
        <v>284.7</v>
      </c>
      <c r="AB336" s="30">
        <v>14.9</v>
      </c>
      <c r="AC336">
        <v>1234</v>
      </c>
      <c r="AD336">
        <v>207</v>
      </c>
      <c r="AE336">
        <v>36</v>
      </c>
      <c r="AF336">
        <v>19</v>
      </c>
      <c r="AG336">
        <v>8</v>
      </c>
      <c r="AH336">
        <v>5</v>
      </c>
      <c r="AI336">
        <v>34</v>
      </c>
      <c r="AJ336">
        <f t="shared" si="37"/>
        <v>4388.6925795053</v>
      </c>
      <c r="AK336">
        <f t="shared" si="37"/>
        <v>763.2508833922261</v>
      </c>
      <c r="AL336">
        <f t="shared" si="37"/>
        <v>402.8268551236749</v>
      </c>
      <c r="AM336">
        <f t="shared" si="37"/>
        <v>169.61130742049468</v>
      </c>
      <c r="AN336">
        <f t="shared" si="37"/>
        <v>106.00706713780919</v>
      </c>
      <c r="AO336">
        <f t="shared" si="37"/>
        <v>720.8480565371025</v>
      </c>
      <c r="AP336" s="26">
        <v>0.004</v>
      </c>
      <c r="AS336" s="26">
        <v>0</v>
      </c>
      <c r="AW336" s="24">
        <v>5.04</v>
      </c>
    </row>
    <row r="337" spans="1:49" ht="12.75">
      <c r="A337" s="19">
        <v>37694</v>
      </c>
      <c r="B337" s="22">
        <v>73</v>
      </c>
      <c r="C337" s="21">
        <v>0.828356504</v>
      </c>
      <c r="D337" s="20">
        <v>0.828356504</v>
      </c>
      <c r="E337" s="24">
        <v>0</v>
      </c>
      <c r="F337">
        <v>39.59040098</v>
      </c>
      <c r="G337">
        <v>-76.48189528</v>
      </c>
      <c r="H337" s="26">
        <v>821.7</v>
      </c>
      <c r="I337" s="23">
        <f t="shared" si="39"/>
        <v>786.5500000000001</v>
      </c>
      <c r="J337">
        <f t="shared" si="40"/>
        <v>2103.0751018569777</v>
      </c>
      <c r="K337" s="23">
        <f t="shared" si="41"/>
        <v>2346.5751018569777</v>
      </c>
      <c r="L337" s="23">
        <f t="shared" si="38"/>
        <v>2365.5941018569774</v>
      </c>
      <c r="M337" s="23">
        <f t="shared" si="42"/>
        <v>2356.0846018569773</v>
      </c>
      <c r="N337" s="23">
        <v>0.9</v>
      </c>
      <c r="O337" s="23">
        <v>54.6</v>
      </c>
      <c r="P337" s="23">
        <v>47.2</v>
      </c>
      <c r="Q337" s="23">
        <f t="shared" si="35"/>
        <v>47.7</v>
      </c>
      <c r="S337"/>
      <c r="T337"/>
      <c r="Y337" s="30"/>
      <c r="Z337" s="30"/>
      <c r="AA337" s="30"/>
      <c r="AB337" s="30"/>
      <c r="AD337">
        <v>225</v>
      </c>
      <c r="AE337">
        <v>30</v>
      </c>
      <c r="AF337">
        <v>22</v>
      </c>
      <c r="AG337">
        <v>10</v>
      </c>
      <c r="AH337">
        <v>4</v>
      </c>
      <c r="AI337">
        <v>21</v>
      </c>
      <c r="AJ337">
        <f t="shared" si="37"/>
        <v>4770.318021201413</v>
      </c>
      <c r="AK337">
        <f t="shared" si="37"/>
        <v>636.0424028268551</v>
      </c>
      <c r="AL337">
        <f t="shared" si="37"/>
        <v>466.4310954063604</v>
      </c>
      <c r="AM337">
        <f t="shared" si="37"/>
        <v>212.01413427561837</v>
      </c>
      <c r="AN337">
        <f t="shared" si="37"/>
        <v>84.80565371024734</v>
      </c>
      <c r="AO337">
        <f t="shared" si="37"/>
        <v>445.22968197879857</v>
      </c>
      <c r="AP337" s="26">
        <v>0.005</v>
      </c>
      <c r="AS337" s="26">
        <v>0.012</v>
      </c>
      <c r="AW337" s="24">
        <v>5.041</v>
      </c>
    </row>
    <row r="338" spans="1:49" ht="12.75">
      <c r="A338" s="19">
        <v>37694</v>
      </c>
      <c r="B338" s="22">
        <v>73</v>
      </c>
      <c r="C338" s="21">
        <v>0.828472197</v>
      </c>
      <c r="D338" s="20">
        <v>0.828472197</v>
      </c>
      <c r="E338" s="24">
        <v>0</v>
      </c>
      <c r="F338">
        <v>39.59067053</v>
      </c>
      <c r="G338">
        <v>-76.4721837</v>
      </c>
      <c r="H338" s="26">
        <v>822.1</v>
      </c>
      <c r="I338" s="23">
        <f t="shared" si="39"/>
        <v>786.95</v>
      </c>
      <c r="J338">
        <f t="shared" si="40"/>
        <v>2098.8532008460456</v>
      </c>
      <c r="K338" s="23">
        <f t="shared" si="41"/>
        <v>2342.3532008460456</v>
      </c>
      <c r="L338" s="23">
        <f t="shared" si="38"/>
        <v>2361.3722008460454</v>
      </c>
      <c r="M338" s="23">
        <f t="shared" si="42"/>
        <v>2351.8627008460453</v>
      </c>
      <c r="N338" s="23">
        <v>0.9</v>
      </c>
      <c r="O338" s="23">
        <v>54.7</v>
      </c>
      <c r="P338" s="23">
        <v>49.1</v>
      </c>
      <c r="Q338" s="23">
        <f t="shared" si="35"/>
        <v>48.150000000000006</v>
      </c>
      <c r="S338"/>
      <c r="T338"/>
      <c r="Y338" s="30"/>
      <c r="Z338" s="30"/>
      <c r="AA338" s="30"/>
      <c r="AB338" s="30"/>
      <c r="AD338">
        <v>223</v>
      </c>
      <c r="AE338">
        <v>26</v>
      </c>
      <c r="AF338">
        <v>18</v>
      </c>
      <c r="AG338">
        <v>16</v>
      </c>
      <c r="AH338">
        <v>7</v>
      </c>
      <c r="AI338">
        <v>20</v>
      </c>
      <c r="AJ338">
        <f t="shared" si="37"/>
        <v>4727.915194346289</v>
      </c>
      <c r="AK338">
        <f t="shared" si="37"/>
        <v>551.2367491166077</v>
      </c>
      <c r="AL338">
        <f t="shared" si="37"/>
        <v>381.62544169611306</v>
      </c>
      <c r="AM338">
        <f t="shared" si="37"/>
        <v>339.22261484098937</v>
      </c>
      <c r="AN338">
        <f t="shared" si="37"/>
        <v>148.40989399293287</v>
      </c>
      <c r="AO338">
        <f t="shared" si="37"/>
        <v>424.02826855123675</v>
      </c>
      <c r="AP338" s="26">
        <v>0.004</v>
      </c>
      <c r="AS338" s="26">
        <v>0.011</v>
      </c>
      <c r="AW338" s="24">
        <v>5.038</v>
      </c>
    </row>
    <row r="339" spans="1:49" ht="12.75">
      <c r="A339" s="19">
        <v>37694</v>
      </c>
      <c r="B339" s="22">
        <v>73</v>
      </c>
      <c r="C339" s="21">
        <v>0.828587949</v>
      </c>
      <c r="D339" s="20">
        <v>0.828587949</v>
      </c>
      <c r="E339" s="24">
        <v>0</v>
      </c>
      <c r="F339">
        <v>39.5910658</v>
      </c>
      <c r="G339">
        <v>-76.4624785</v>
      </c>
      <c r="H339" s="26">
        <v>822.5</v>
      </c>
      <c r="I339" s="23">
        <f t="shared" si="39"/>
        <v>787.35</v>
      </c>
      <c r="J339">
        <f t="shared" si="40"/>
        <v>2094.6334452463793</v>
      </c>
      <c r="K339" s="23">
        <f t="shared" si="41"/>
        <v>2338.1334452463793</v>
      </c>
      <c r="L339" s="23">
        <f t="shared" si="38"/>
        <v>2357.152445246379</v>
      </c>
      <c r="M339" s="23">
        <f t="shared" si="42"/>
        <v>2347.642945246379</v>
      </c>
      <c r="N339" s="23">
        <v>1.2</v>
      </c>
      <c r="O339" s="23">
        <v>54.6</v>
      </c>
      <c r="P339" s="23">
        <v>43.1</v>
      </c>
      <c r="Q339" s="23">
        <f t="shared" si="35"/>
        <v>46.1</v>
      </c>
      <c r="S339">
        <v>1.32E-06</v>
      </c>
      <c r="T339">
        <v>7.88E-07</v>
      </c>
      <c r="U339">
        <v>1.36E-06</v>
      </c>
      <c r="V339">
        <v>2.37E-06</v>
      </c>
      <c r="W339">
        <v>9.21E-07</v>
      </c>
      <c r="X339">
        <v>-8.16E-07</v>
      </c>
      <c r="Y339" s="30">
        <v>765.2</v>
      </c>
      <c r="Z339" s="30">
        <v>291.2</v>
      </c>
      <c r="AA339" s="30">
        <v>284.7</v>
      </c>
      <c r="AB339" s="30">
        <v>14.9</v>
      </c>
      <c r="AD339">
        <v>200</v>
      </c>
      <c r="AE339">
        <v>31</v>
      </c>
      <c r="AF339">
        <v>32</v>
      </c>
      <c r="AG339">
        <v>9</v>
      </c>
      <c r="AH339">
        <v>4</v>
      </c>
      <c r="AI339">
        <v>34</v>
      </c>
      <c r="AJ339">
        <f t="shared" si="37"/>
        <v>4240.282685512368</v>
      </c>
      <c r="AK339">
        <f t="shared" si="37"/>
        <v>657.243816254417</v>
      </c>
      <c r="AL339">
        <f t="shared" si="37"/>
        <v>678.4452296819787</v>
      </c>
      <c r="AM339">
        <f t="shared" si="37"/>
        <v>190.81272084805653</v>
      </c>
      <c r="AN339">
        <f t="shared" si="37"/>
        <v>84.80565371024734</v>
      </c>
      <c r="AO339">
        <f t="shared" si="37"/>
        <v>720.8480565371025</v>
      </c>
      <c r="AP339" s="26">
        <v>0.004</v>
      </c>
      <c r="AS339" s="26">
        <v>0.01</v>
      </c>
      <c r="AW339" s="24">
        <v>5.038</v>
      </c>
    </row>
    <row r="340" spans="1:49" ht="12.75">
      <c r="A340" s="19">
        <v>37694</v>
      </c>
      <c r="B340" s="22">
        <v>73</v>
      </c>
      <c r="C340" s="21">
        <v>0.828703701</v>
      </c>
      <c r="D340" s="20">
        <v>0.828703701</v>
      </c>
      <c r="E340" s="24">
        <v>0</v>
      </c>
      <c r="F340">
        <v>39.59165062</v>
      </c>
      <c r="G340">
        <v>-76.45276173</v>
      </c>
      <c r="H340" s="26">
        <v>822.9</v>
      </c>
      <c r="I340" s="23">
        <f t="shared" si="39"/>
        <v>787.75</v>
      </c>
      <c r="J340">
        <f t="shared" si="40"/>
        <v>2090.415832878652</v>
      </c>
      <c r="K340" s="23">
        <f t="shared" si="41"/>
        <v>2333.915832878652</v>
      </c>
      <c r="L340" s="23">
        <f t="shared" si="38"/>
        <v>2352.934832878652</v>
      </c>
      <c r="M340" s="23">
        <f t="shared" si="42"/>
        <v>2343.4253328786517</v>
      </c>
      <c r="N340" s="23">
        <v>1.3</v>
      </c>
      <c r="O340" s="23">
        <v>54.5</v>
      </c>
      <c r="P340" s="23">
        <v>42.1</v>
      </c>
      <c r="Q340" s="23">
        <f t="shared" si="35"/>
        <v>42.6</v>
      </c>
      <c r="S340"/>
      <c r="T340"/>
      <c r="Y340" s="30"/>
      <c r="Z340" s="30"/>
      <c r="AA340" s="30"/>
      <c r="AB340" s="30"/>
      <c r="AD340">
        <v>215</v>
      </c>
      <c r="AE340">
        <v>26</v>
      </c>
      <c r="AF340">
        <v>12</v>
      </c>
      <c r="AG340">
        <v>15</v>
      </c>
      <c r="AH340">
        <v>5</v>
      </c>
      <c r="AI340">
        <v>20</v>
      </c>
      <c r="AJ340">
        <f t="shared" si="37"/>
        <v>4558.303886925795</v>
      </c>
      <c r="AK340">
        <f t="shared" si="37"/>
        <v>551.2367491166077</v>
      </c>
      <c r="AL340">
        <f t="shared" si="37"/>
        <v>254.41696113074204</v>
      </c>
      <c r="AM340">
        <f t="shared" si="37"/>
        <v>318.02120141342755</v>
      </c>
      <c r="AN340">
        <f t="shared" si="37"/>
        <v>106.00706713780919</v>
      </c>
      <c r="AO340">
        <f t="shared" si="37"/>
        <v>424.02826855123675</v>
      </c>
      <c r="AP340" s="26">
        <v>0.002</v>
      </c>
      <c r="AS340" s="26">
        <v>0.011</v>
      </c>
      <c r="AW340" s="24">
        <v>5.038</v>
      </c>
    </row>
    <row r="341" spans="1:49" ht="12.75">
      <c r="A341" s="19">
        <v>37694</v>
      </c>
      <c r="B341" s="22">
        <v>73</v>
      </c>
      <c r="C341" s="21">
        <v>0.828819454</v>
      </c>
      <c r="D341" s="20">
        <v>0.828819454</v>
      </c>
      <c r="E341" s="24">
        <v>0</v>
      </c>
      <c r="F341">
        <v>39.59237351</v>
      </c>
      <c r="G341">
        <v>-76.44309369</v>
      </c>
      <c r="H341" s="26">
        <v>823</v>
      </c>
      <c r="I341" s="23">
        <f t="shared" si="39"/>
        <v>787.85</v>
      </c>
      <c r="J341">
        <f t="shared" si="40"/>
        <v>2089.361764411635</v>
      </c>
      <c r="K341" s="23">
        <f t="shared" si="41"/>
        <v>2332.861764411635</v>
      </c>
      <c r="L341" s="23">
        <f t="shared" si="38"/>
        <v>2351.880764411635</v>
      </c>
      <c r="M341" s="23">
        <f t="shared" si="42"/>
        <v>2342.371264411635</v>
      </c>
      <c r="N341" s="23">
        <v>1.3</v>
      </c>
      <c r="O341" s="23">
        <v>54.4</v>
      </c>
      <c r="P341" s="23">
        <v>42.3</v>
      </c>
      <c r="Q341" s="23">
        <f t="shared" si="35"/>
        <v>42.2</v>
      </c>
      <c r="S341"/>
      <c r="T341"/>
      <c r="Y341" s="30"/>
      <c r="Z341" s="30"/>
      <c r="AA341" s="30"/>
      <c r="AB341" s="30"/>
      <c r="AD341">
        <v>197</v>
      </c>
      <c r="AE341">
        <v>23</v>
      </c>
      <c r="AF341">
        <v>24</v>
      </c>
      <c r="AG341">
        <v>9</v>
      </c>
      <c r="AH341">
        <v>7</v>
      </c>
      <c r="AI341">
        <v>25</v>
      </c>
      <c r="AJ341">
        <f t="shared" si="37"/>
        <v>4176.6784452296815</v>
      </c>
      <c r="AK341">
        <f t="shared" si="37"/>
        <v>487.63250883392226</v>
      </c>
      <c r="AL341">
        <f t="shared" si="37"/>
        <v>508.8339222614841</v>
      </c>
      <c r="AM341">
        <f t="shared" si="37"/>
        <v>190.81272084805653</v>
      </c>
      <c r="AN341">
        <f t="shared" si="37"/>
        <v>148.40989399293287</v>
      </c>
      <c r="AO341">
        <f t="shared" si="37"/>
        <v>530.035335689046</v>
      </c>
      <c r="AP341" s="26">
        <v>0.004</v>
      </c>
      <c r="AS341" s="26">
        <v>0.001</v>
      </c>
      <c r="AW341" s="24">
        <v>5.038</v>
      </c>
    </row>
    <row r="342" spans="1:49" ht="12.75">
      <c r="A342" s="19">
        <v>37694</v>
      </c>
      <c r="B342" s="22">
        <v>73</v>
      </c>
      <c r="C342" s="21">
        <v>0.828935206</v>
      </c>
      <c r="D342" s="20">
        <v>0.828935206</v>
      </c>
      <c r="E342" s="24">
        <v>0</v>
      </c>
      <c r="F342">
        <v>39.59317446</v>
      </c>
      <c r="G342">
        <v>-76.43333912</v>
      </c>
      <c r="H342" s="26">
        <v>823.3</v>
      </c>
      <c r="I342" s="23">
        <f t="shared" si="39"/>
        <v>788.15</v>
      </c>
      <c r="J342">
        <f t="shared" si="40"/>
        <v>2086.2003615668527</v>
      </c>
      <c r="K342" s="23">
        <f t="shared" si="41"/>
        <v>2329.7003615668527</v>
      </c>
      <c r="L342" s="23">
        <f t="shared" si="38"/>
        <v>2348.719361566853</v>
      </c>
      <c r="M342" s="23">
        <f t="shared" si="42"/>
        <v>2339.209861566853</v>
      </c>
      <c r="N342" s="23">
        <v>1.4</v>
      </c>
      <c r="O342" s="23">
        <v>54.2</v>
      </c>
      <c r="P342" s="23">
        <v>43.2</v>
      </c>
      <c r="Q342" s="23">
        <f aca="true" t="shared" si="43" ref="Q342:Q405">AVERAGE(P341:P342)</f>
        <v>42.75</v>
      </c>
      <c r="S342">
        <v>5.07E-07</v>
      </c>
      <c r="T342">
        <v>7.18E-07</v>
      </c>
      <c r="U342">
        <v>9.65E-07</v>
      </c>
      <c r="V342">
        <v>2.36E-06</v>
      </c>
      <c r="W342">
        <v>9.59E-07</v>
      </c>
      <c r="X342">
        <v>-7.15E-07</v>
      </c>
      <c r="Y342" s="30">
        <v>766.1</v>
      </c>
      <c r="Z342" s="30">
        <v>291.2</v>
      </c>
      <c r="AA342" s="30">
        <v>284.6</v>
      </c>
      <c r="AB342" s="30">
        <v>14.9</v>
      </c>
      <c r="AC342">
        <v>1117</v>
      </c>
      <c r="AD342">
        <v>238</v>
      </c>
      <c r="AE342">
        <v>32</v>
      </c>
      <c r="AF342">
        <v>20</v>
      </c>
      <c r="AG342">
        <v>10</v>
      </c>
      <c r="AH342">
        <v>6</v>
      </c>
      <c r="AI342">
        <v>32</v>
      </c>
      <c r="AJ342">
        <f t="shared" si="37"/>
        <v>5045.936395759717</v>
      </c>
      <c r="AK342">
        <f t="shared" si="37"/>
        <v>678.4452296819787</v>
      </c>
      <c r="AL342">
        <f t="shared" si="37"/>
        <v>424.02826855123675</v>
      </c>
      <c r="AM342">
        <f t="shared" si="37"/>
        <v>212.01413427561837</v>
      </c>
      <c r="AN342">
        <f t="shared" si="37"/>
        <v>127.20848056537102</v>
      </c>
      <c r="AO342">
        <f t="shared" si="37"/>
        <v>678.4452296819787</v>
      </c>
      <c r="AP342" s="26">
        <v>0.006</v>
      </c>
      <c r="AS342" s="26">
        <v>0.011</v>
      </c>
      <c r="AW342" s="24">
        <v>5.036</v>
      </c>
    </row>
    <row r="343" spans="1:49" ht="12.75">
      <c r="A343" s="19">
        <v>37694</v>
      </c>
      <c r="B343" s="22">
        <v>73</v>
      </c>
      <c r="C343" s="21">
        <v>0.829050899</v>
      </c>
      <c r="D343" s="20">
        <v>0.829050899</v>
      </c>
      <c r="E343" s="24">
        <v>0</v>
      </c>
      <c r="F343">
        <v>39.59390064</v>
      </c>
      <c r="G343">
        <v>-76.42353342</v>
      </c>
      <c r="H343" s="26">
        <v>822.8</v>
      </c>
      <c r="I343" s="23">
        <f t="shared" si="39"/>
        <v>787.65</v>
      </c>
      <c r="J343">
        <f t="shared" si="40"/>
        <v>2091.4700351616475</v>
      </c>
      <c r="K343" s="23">
        <f t="shared" si="41"/>
        <v>2334.9700351616475</v>
      </c>
      <c r="L343" s="23">
        <f t="shared" si="38"/>
        <v>2353.9890351616477</v>
      </c>
      <c r="M343" s="23">
        <f t="shared" si="42"/>
        <v>2344.4795351616476</v>
      </c>
      <c r="N343" s="23">
        <v>1.4</v>
      </c>
      <c r="O343" s="23">
        <v>54.2</v>
      </c>
      <c r="P343" s="23">
        <v>43.1</v>
      </c>
      <c r="Q343" s="23">
        <f t="shared" si="43"/>
        <v>43.150000000000006</v>
      </c>
      <c r="S343"/>
      <c r="T343"/>
      <c r="Y343" s="30"/>
      <c r="Z343" s="30"/>
      <c r="AA343" s="30"/>
      <c r="AB343" s="30"/>
      <c r="AD343">
        <v>219</v>
      </c>
      <c r="AE343">
        <v>39</v>
      </c>
      <c r="AF343">
        <v>25</v>
      </c>
      <c r="AG343">
        <v>9</v>
      </c>
      <c r="AH343">
        <v>10</v>
      </c>
      <c r="AI343">
        <v>34</v>
      </c>
      <c r="AJ343">
        <f t="shared" si="37"/>
        <v>4643.109540636042</v>
      </c>
      <c r="AK343">
        <f t="shared" si="37"/>
        <v>826.8551236749116</v>
      </c>
      <c r="AL343">
        <f t="shared" si="37"/>
        <v>530.035335689046</v>
      </c>
      <c r="AM343">
        <f t="shared" si="37"/>
        <v>190.81272084805653</v>
      </c>
      <c r="AN343">
        <f t="shared" si="37"/>
        <v>212.01413427561837</v>
      </c>
      <c r="AO343">
        <f t="shared" si="37"/>
        <v>720.8480565371025</v>
      </c>
      <c r="AP343" s="26">
        <v>0.006</v>
      </c>
      <c r="AS343" s="26">
        <v>0.003</v>
      </c>
      <c r="AW343" s="24">
        <v>5.039</v>
      </c>
    </row>
    <row r="344" spans="1:49" ht="12.75">
      <c r="A344" s="19">
        <v>37694</v>
      </c>
      <c r="B344" s="22">
        <v>73</v>
      </c>
      <c r="C344" s="21">
        <v>0.829166651</v>
      </c>
      <c r="D344" s="20">
        <v>0.829166651</v>
      </c>
      <c r="E344" s="24">
        <v>0</v>
      </c>
      <c r="F344">
        <v>39.59414092</v>
      </c>
      <c r="G344">
        <v>-76.41349243</v>
      </c>
      <c r="H344" s="26">
        <v>822.5</v>
      </c>
      <c r="I344" s="23">
        <f t="shared" si="39"/>
        <v>787.35</v>
      </c>
      <c r="J344">
        <f t="shared" si="40"/>
        <v>2094.6334452463793</v>
      </c>
      <c r="K344" s="23">
        <f t="shared" si="41"/>
        <v>2338.1334452463793</v>
      </c>
      <c r="L344" s="23">
        <f t="shared" si="38"/>
        <v>2357.152445246379</v>
      </c>
      <c r="M344" s="23">
        <f t="shared" si="42"/>
        <v>2347.642945246379</v>
      </c>
      <c r="N344" s="23">
        <v>1.3</v>
      </c>
      <c r="O344" s="23">
        <v>54.1</v>
      </c>
      <c r="P344" s="23">
        <v>45.2</v>
      </c>
      <c r="Q344" s="23">
        <f t="shared" si="43"/>
        <v>44.150000000000006</v>
      </c>
      <c r="S344"/>
      <c r="T344"/>
      <c r="Y344" s="30"/>
      <c r="Z344" s="30"/>
      <c r="AA344" s="30"/>
      <c r="AB344" s="30"/>
      <c r="AD344">
        <v>244</v>
      </c>
      <c r="AE344">
        <v>28</v>
      </c>
      <c r="AF344">
        <v>29</v>
      </c>
      <c r="AG344">
        <v>17</v>
      </c>
      <c r="AH344">
        <v>3</v>
      </c>
      <c r="AI344">
        <v>27</v>
      </c>
      <c r="AJ344">
        <f t="shared" si="37"/>
        <v>5173.144876325088</v>
      </c>
      <c r="AK344">
        <f t="shared" si="37"/>
        <v>593.6395759717315</v>
      </c>
      <c r="AL344">
        <f t="shared" si="37"/>
        <v>614.8409893992932</v>
      </c>
      <c r="AM344">
        <f t="shared" si="37"/>
        <v>360.42402826855124</v>
      </c>
      <c r="AN344">
        <f t="shared" si="37"/>
        <v>63.60424028268551</v>
      </c>
      <c r="AO344">
        <f t="shared" si="37"/>
        <v>572.4381625441696</v>
      </c>
      <c r="AP344" s="26">
        <v>0.006</v>
      </c>
      <c r="AS344" s="26">
        <v>0.013</v>
      </c>
      <c r="AW344" s="24">
        <v>5.039</v>
      </c>
    </row>
    <row r="345" spans="1:49" ht="12.75">
      <c r="A345" s="19">
        <v>37694</v>
      </c>
      <c r="B345" s="22">
        <v>73</v>
      </c>
      <c r="C345" s="21">
        <v>0.829282403</v>
      </c>
      <c r="D345" s="20">
        <v>0.829282403</v>
      </c>
      <c r="E345" s="24">
        <v>0</v>
      </c>
      <c r="F345">
        <v>39.59413209</v>
      </c>
      <c r="G345">
        <v>-76.40356513</v>
      </c>
      <c r="H345" s="26">
        <v>823.2</v>
      </c>
      <c r="I345" s="23">
        <f t="shared" si="39"/>
        <v>788.0500000000001</v>
      </c>
      <c r="J345">
        <f t="shared" si="40"/>
        <v>2087.254028789683</v>
      </c>
      <c r="K345" s="23">
        <f t="shared" si="41"/>
        <v>2330.754028789683</v>
      </c>
      <c r="L345" s="23">
        <f t="shared" si="38"/>
        <v>2349.773028789683</v>
      </c>
      <c r="M345" s="23">
        <f t="shared" si="42"/>
        <v>2340.263528789683</v>
      </c>
      <c r="N345" s="23">
        <v>1.5</v>
      </c>
      <c r="O345" s="23">
        <v>54.1</v>
      </c>
      <c r="P345" s="23">
        <v>43.7</v>
      </c>
      <c r="Q345" s="23">
        <f t="shared" si="43"/>
        <v>44.45</v>
      </c>
      <c r="S345">
        <v>7.63E-07</v>
      </c>
      <c r="T345">
        <v>8.07E-07</v>
      </c>
      <c r="U345">
        <v>1.01E-06</v>
      </c>
      <c r="V345">
        <v>2.35E-06</v>
      </c>
      <c r="W345">
        <v>9.15E-07</v>
      </c>
      <c r="X345">
        <v>-7.18E-07</v>
      </c>
      <c r="Y345" s="30">
        <v>766</v>
      </c>
      <c r="Z345" s="30">
        <v>291.1</v>
      </c>
      <c r="AA345" s="30">
        <v>284.6</v>
      </c>
      <c r="AB345" s="30">
        <v>15.1</v>
      </c>
      <c r="AD345">
        <v>232</v>
      </c>
      <c r="AE345">
        <v>38</v>
      </c>
      <c r="AF345">
        <v>16</v>
      </c>
      <c r="AG345">
        <v>9</v>
      </c>
      <c r="AH345">
        <v>4</v>
      </c>
      <c r="AI345">
        <v>27</v>
      </c>
      <c r="AJ345">
        <f t="shared" si="37"/>
        <v>4918.727915194346</v>
      </c>
      <c r="AK345">
        <f t="shared" si="37"/>
        <v>805.6537102473497</v>
      </c>
      <c r="AL345">
        <f t="shared" si="37"/>
        <v>339.22261484098937</v>
      </c>
      <c r="AM345">
        <f t="shared" si="37"/>
        <v>190.81272084805653</v>
      </c>
      <c r="AN345">
        <f t="shared" si="37"/>
        <v>84.80565371024734</v>
      </c>
      <c r="AO345">
        <f t="shared" si="37"/>
        <v>572.4381625441696</v>
      </c>
      <c r="AP345" s="26">
        <v>0.003</v>
      </c>
      <c r="AS345" s="26">
        <v>-0.008</v>
      </c>
      <c r="AW345" s="24">
        <v>5.038</v>
      </c>
    </row>
    <row r="346" spans="1:49" ht="12.75">
      <c r="A346" s="19">
        <v>37694</v>
      </c>
      <c r="B346" s="22">
        <v>73</v>
      </c>
      <c r="C346" s="21">
        <v>0.829398155</v>
      </c>
      <c r="D346" s="20">
        <v>0.829398155</v>
      </c>
      <c r="E346" s="24">
        <v>0</v>
      </c>
      <c r="F346">
        <v>39.59424201</v>
      </c>
      <c r="G346">
        <v>-76.39365028</v>
      </c>
      <c r="H346" s="26">
        <v>822.8</v>
      </c>
      <c r="I346" s="23">
        <f t="shared" si="39"/>
        <v>787.65</v>
      </c>
      <c r="J346">
        <f t="shared" si="40"/>
        <v>2091.4700351616475</v>
      </c>
      <c r="K346" s="23">
        <f t="shared" si="41"/>
        <v>2334.9700351616475</v>
      </c>
      <c r="L346" s="23">
        <f t="shared" si="38"/>
        <v>2353.9890351616477</v>
      </c>
      <c r="M346" s="23">
        <f t="shared" si="42"/>
        <v>2344.4795351616476</v>
      </c>
      <c r="N346" s="23">
        <v>1.3</v>
      </c>
      <c r="O346" s="23">
        <v>53.9</v>
      </c>
      <c r="P346" s="23">
        <v>45.3</v>
      </c>
      <c r="Q346" s="23">
        <f t="shared" si="43"/>
        <v>44.5</v>
      </c>
      <c r="S346"/>
      <c r="T346"/>
      <c r="Y346" s="30"/>
      <c r="Z346" s="30"/>
      <c r="AA346" s="30"/>
      <c r="AB346" s="30"/>
      <c r="AD346">
        <v>211</v>
      </c>
      <c r="AE346">
        <v>35</v>
      </c>
      <c r="AF346">
        <v>31</v>
      </c>
      <c r="AG346">
        <v>8</v>
      </c>
      <c r="AH346">
        <v>10</v>
      </c>
      <c r="AI346">
        <v>19</v>
      </c>
      <c r="AJ346">
        <f t="shared" si="37"/>
        <v>4473.498233215548</v>
      </c>
      <c r="AK346">
        <f t="shared" si="37"/>
        <v>742.0494699646642</v>
      </c>
      <c r="AL346">
        <f t="shared" si="37"/>
        <v>657.243816254417</v>
      </c>
      <c r="AM346">
        <f t="shared" si="37"/>
        <v>169.61130742049468</v>
      </c>
      <c r="AN346">
        <f t="shared" si="37"/>
        <v>212.01413427561837</v>
      </c>
      <c r="AO346">
        <f t="shared" si="37"/>
        <v>402.8268551236749</v>
      </c>
      <c r="AP346" s="26">
        <v>0.004</v>
      </c>
      <c r="AS346" s="26">
        <v>0.012</v>
      </c>
      <c r="AW346" s="24">
        <v>5.039</v>
      </c>
    </row>
    <row r="347" spans="1:49" ht="12.75">
      <c r="A347" s="19">
        <v>37694</v>
      </c>
      <c r="B347" s="22">
        <v>73</v>
      </c>
      <c r="C347" s="21">
        <v>0.829513907</v>
      </c>
      <c r="D347" s="20">
        <v>0.829513907</v>
      </c>
      <c r="E347" s="24">
        <v>0</v>
      </c>
      <c r="F347">
        <v>39.5942062</v>
      </c>
      <c r="G347">
        <v>-76.38357934</v>
      </c>
      <c r="H347" s="26">
        <v>822.5</v>
      </c>
      <c r="I347" s="23">
        <f t="shared" si="39"/>
        <v>787.35</v>
      </c>
      <c r="J347">
        <f t="shared" si="40"/>
        <v>2094.6334452463793</v>
      </c>
      <c r="K347" s="23">
        <f t="shared" si="41"/>
        <v>2338.1334452463793</v>
      </c>
      <c r="L347" s="23">
        <f t="shared" si="38"/>
        <v>2357.152445246379</v>
      </c>
      <c r="M347" s="23">
        <f t="shared" si="42"/>
        <v>2347.642945246379</v>
      </c>
      <c r="N347" s="23">
        <v>1.2</v>
      </c>
      <c r="O347" s="23">
        <v>53.9</v>
      </c>
      <c r="P347" s="23">
        <v>42.4</v>
      </c>
      <c r="Q347" s="23">
        <f t="shared" si="43"/>
        <v>43.849999999999994</v>
      </c>
      <c r="S347"/>
      <c r="T347"/>
      <c r="Y347" s="30"/>
      <c r="Z347" s="30"/>
      <c r="AA347" s="30"/>
      <c r="AB347" s="30"/>
      <c r="AD347">
        <v>205</v>
      </c>
      <c r="AE347">
        <v>23</v>
      </c>
      <c r="AF347">
        <v>20</v>
      </c>
      <c r="AG347">
        <v>11</v>
      </c>
      <c r="AH347">
        <v>4</v>
      </c>
      <c r="AI347">
        <v>30</v>
      </c>
      <c r="AJ347">
        <f t="shared" si="37"/>
        <v>4346.2897526501765</v>
      </c>
      <c r="AK347">
        <f t="shared" si="37"/>
        <v>487.63250883392226</v>
      </c>
      <c r="AL347">
        <f t="shared" si="37"/>
        <v>424.02826855123675</v>
      </c>
      <c r="AM347">
        <f t="shared" si="37"/>
        <v>233.2155477031802</v>
      </c>
      <c r="AN347">
        <f t="shared" si="37"/>
        <v>84.80565371024734</v>
      </c>
      <c r="AO347">
        <f t="shared" si="37"/>
        <v>636.0424028268551</v>
      </c>
      <c r="AP347" s="26">
        <v>0.004</v>
      </c>
      <c r="AS347" s="26">
        <v>0.023</v>
      </c>
      <c r="AW347" s="24">
        <v>5.039</v>
      </c>
    </row>
    <row r="348" spans="1:49" ht="12.75">
      <c r="A348" s="19">
        <v>37694</v>
      </c>
      <c r="B348" s="22">
        <v>73</v>
      </c>
      <c r="C348" s="21">
        <v>0.8296296</v>
      </c>
      <c r="D348" s="20">
        <v>0.8296296</v>
      </c>
      <c r="E348" s="24">
        <v>0</v>
      </c>
      <c r="F348">
        <v>39.5939433</v>
      </c>
      <c r="G348">
        <v>-76.37346332</v>
      </c>
      <c r="H348" s="26">
        <v>822.7</v>
      </c>
      <c r="I348" s="23">
        <f t="shared" si="39"/>
        <v>787.5500000000001</v>
      </c>
      <c r="J348">
        <f t="shared" si="40"/>
        <v>2092.5243712946003</v>
      </c>
      <c r="K348" s="23">
        <f t="shared" si="41"/>
        <v>2336.0243712946003</v>
      </c>
      <c r="L348" s="23">
        <f t="shared" si="38"/>
        <v>2355.0433712946005</v>
      </c>
      <c r="M348" s="23">
        <f t="shared" si="42"/>
        <v>2345.5338712946004</v>
      </c>
      <c r="N348" s="23">
        <v>1.3</v>
      </c>
      <c r="O348" s="23">
        <v>54</v>
      </c>
      <c r="P348" s="23">
        <v>44.2</v>
      </c>
      <c r="Q348" s="23">
        <f t="shared" si="43"/>
        <v>43.3</v>
      </c>
      <c r="S348">
        <v>1.61E-06</v>
      </c>
      <c r="T348">
        <v>1.01E-06</v>
      </c>
      <c r="U348">
        <v>1.04E-06</v>
      </c>
      <c r="V348">
        <v>2.37E-06</v>
      </c>
      <c r="W348">
        <v>9.43E-07</v>
      </c>
      <c r="X348">
        <v>-7.07E-07</v>
      </c>
      <c r="Y348" s="30">
        <v>766</v>
      </c>
      <c r="Z348" s="30">
        <v>291.1</v>
      </c>
      <c r="AA348" s="30">
        <v>284.6</v>
      </c>
      <c r="AB348" s="30">
        <v>15.1</v>
      </c>
      <c r="AC348">
        <v>1146</v>
      </c>
      <c r="AD348">
        <v>242</v>
      </c>
      <c r="AE348">
        <v>47</v>
      </c>
      <c r="AF348">
        <v>43</v>
      </c>
      <c r="AG348">
        <v>13</v>
      </c>
      <c r="AH348">
        <v>6</v>
      </c>
      <c r="AI348">
        <v>35</v>
      </c>
      <c r="AJ348">
        <f t="shared" si="37"/>
        <v>5130.7420494699645</v>
      </c>
      <c r="AK348">
        <f t="shared" si="37"/>
        <v>996.4664310954064</v>
      </c>
      <c r="AL348">
        <f t="shared" si="37"/>
        <v>911.660777385159</v>
      </c>
      <c r="AM348">
        <f t="shared" si="37"/>
        <v>275.61837455830386</v>
      </c>
      <c r="AN348">
        <f t="shared" si="37"/>
        <v>127.20848056537102</v>
      </c>
      <c r="AO348">
        <f t="shared" si="37"/>
        <v>742.0494699646642</v>
      </c>
      <c r="AP348" s="26">
        <v>0.006</v>
      </c>
      <c r="AS348" s="26">
        <v>-0.008</v>
      </c>
      <c r="AW348" s="24">
        <v>5.037</v>
      </c>
    </row>
    <row r="349" spans="1:49" ht="12.75">
      <c r="A349" s="19">
        <v>37694</v>
      </c>
      <c r="B349" s="22">
        <v>73</v>
      </c>
      <c r="C349" s="21">
        <v>0.829745352</v>
      </c>
      <c r="D349" s="20">
        <v>0.829745352</v>
      </c>
      <c r="E349" s="24">
        <v>0</v>
      </c>
      <c r="F349">
        <v>39.59306758</v>
      </c>
      <c r="G349">
        <v>-76.36346124</v>
      </c>
      <c r="H349" s="26">
        <v>823.3</v>
      </c>
      <c r="I349" s="23">
        <f t="shared" si="39"/>
        <v>788.15</v>
      </c>
      <c r="J349">
        <f t="shared" si="40"/>
        <v>2086.2003615668527</v>
      </c>
      <c r="K349" s="23">
        <f t="shared" si="41"/>
        <v>2329.7003615668527</v>
      </c>
      <c r="L349" s="23">
        <f t="shared" si="38"/>
        <v>2348.719361566853</v>
      </c>
      <c r="M349" s="23">
        <f t="shared" si="42"/>
        <v>2339.209861566853</v>
      </c>
      <c r="N349" s="23">
        <v>1.4</v>
      </c>
      <c r="O349" s="23">
        <v>54.1</v>
      </c>
      <c r="P349" s="23">
        <v>42.6</v>
      </c>
      <c r="Q349" s="23">
        <f t="shared" si="43"/>
        <v>43.400000000000006</v>
      </c>
      <c r="S349"/>
      <c r="T349"/>
      <c r="Y349" s="30"/>
      <c r="Z349" s="30"/>
      <c r="AA349" s="30"/>
      <c r="AB349" s="30"/>
      <c r="AD349">
        <v>194</v>
      </c>
      <c r="AE349">
        <v>27</v>
      </c>
      <c r="AF349">
        <v>16</v>
      </c>
      <c r="AG349">
        <v>9</v>
      </c>
      <c r="AH349">
        <v>7</v>
      </c>
      <c r="AI349">
        <v>24</v>
      </c>
      <c r="AJ349">
        <f t="shared" si="37"/>
        <v>4113.074204946996</v>
      </c>
      <c r="AK349">
        <f t="shared" si="37"/>
        <v>572.4381625441696</v>
      </c>
      <c r="AL349">
        <f t="shared" si="37"/>
        <v>339.22261484098937</v>
      </c>
      <c r="AM349">
        <f t="shared" si="37"/>
        <v>190.81272084805653</v>
      </c>
      <c r="AN349">
        <f t="shared" si="37"/>
        <v>148.40989399293287</v>
      </c>
      <c r="AO349">
        <f t="shared" si="37"/>
        <v>508.8339222614841</v>
      </c>
      <c r="AP349" s="26">
        <v>0.006</v>
      </c>
      <c r="AS349" s="26">
        <v>0.012</v>
      </c>
      <c r="AW349" s="24">
        <v>5.039</v>
      </c>
    </row>
    <row r="350" spans="1:49" ht="12.75">
      <c r="A350" s="19">
        <v>37694</v>
      </c>
      <c r="B350" s="22">
        <v>73</v>
      </c>
      <c r="C350" s="21">
        <v>0.829861104</v>
      </c>
      <c r="D350" s="20">
        <v>0.829861104</v>
      </c>
      <c r="E350" s="24">
        <v>0</v>
      </c>
      <c r="F350">
        <v>39.59169263</v>
      </c>
      <c r="G350">
        <v>-76.35334214</v>
      </c>
      <c r="H350" s="26">
        <v>823.3</v>
      </c>
      <c r="I350" s="23">
        <f t="shared" si="39"/>
        <v>788.15</v>
      </c>
      <c r="J350">
        <f t="shared" si="40"/>
        <v>2086.2003615668527</v>
      </c>
      <c r="K350" s="23">
        <f t="shared" si="41"/>
        <v>2329.7003615668527</v>
      </c>
      <c r="L350" s="23">
        <f t="shared" si="38"/>
        <v>2348.719361566853</v>
      </c>
      <c r="M350" s="23">
        <f t="shared" si="42"/>
        <v>2339.209861566853</v>
      </c>
      <c r="N350" s="23">
        <v>1.4</v>
      </c>
      <c r="O350" s="23">
        <v>54.1</v>
      </c>
      <c r="P350" s="23">
        <v>44.7</v>
      </c>
      <c r="Q350" s="23">
        <f t="shared" si="43"/>
        <v>43.650000000000006</v>
      </c>
      <c r="S350"/>
      <c r="T350"/>
      <c r="Y350" s="30"/>
      <c r="Z350" s="30"/>
      <c r="AA350" s="30"/>
      <c r="AB350" s="30"/>
      <c r="AD350">
        <v>200</v>
      </c>
      <c r="AE350">
        <v>24</v>
      </c>
      <c r="AF350">
        <v>25</v>
      </c>
      <c r="AG350">
        <v>11</v>
      </c>
      <c r="AH350">
        <v>3</v>
      </c>
      <c r="AI350">
        <v>26</v>
      </c>
      <c r="AJ350">
        <f t="shared" si="37"/>
        <v>4240.282685512368</v>
      </c>
      <c r="AK350">
        <f t="shared" si="37"/>
        <v>508.8339222614841</v>
      </c>
      <c r="AL350">
        <f t="shared" si="37"/>
        <v>530.035335689046</v>
      </c>
      <c r="AM350">
        <f t="shared" si="37"/>
        <v>233.2155477031802</v>
      </c>
      <c r="AN350">
        <f t="shared" si="37"/>
        <v>63.60424028268551</v>
      </c>
      <c r="AO350">
        <f t="shared" si="37"/>
        <v>551.2367491166077</v>
      </c>
      <c r="AP350" s="26">
        <v>0.004</v>
      </c>
      <c r="AS350" s="26">
        <v>0.011</v>
      </c>
      <c r="AW350" s="24">
        <v>5.039</v>
      </c>
    </row>
    <row r="351" spans="1:49" ht="12.75">
      <c r="A351" s="19">
        <v>37694</v>
      </c>
      <c r="B351" s="22">
        <v>73</v>
      </c>
      <c r="C351" s="21">
        <v>0.829976857</v>
      </c>
      <c r="D351" s="20">
        <v>0.829976857</v>
      </c>
      <c r="E351" s="24">
        <v>0</v>
      </c>
      <c r="F351">
        <v>39.59018258</v>
      </c>
      <c r="G351">
        <v>-76.34317126</v>
      </c>
      <c r="H351" s="26">
        <v>823.3</v>
      </c>
      <c r="I351" s="23">
        <f t="shared" si="39"/>
        <v>788.15</v>
      </c>
      <c r="J351">
        <f t="shared" si="40"/>
        <v>2086.2003615668527</v>
      </c>
      <c r="K351" s="23">
        <f t="shared" si="41"/>
        <v>2329.7003615668527</v>
      </c>
      <c r="L351" s="23">
        <f t="shared" si="38"/>
        <v>2348.719361566853</v>
      </c>
      <c r="M351" s="23">
        <f t="shared" si="42"/>
        <v>2339.209861566853</v>
      </c>
      <c r="N351" s="23">
        <v>1.3</v>
      </c>
      <c r="O351" s="23">
        <v>54</v>
      </c>
      <c r="P351" s="23">
        <v>43.1</v>
      </c>
      <c r="Q351" s="23">
        <f t="shared" si="43"/>
        <v>43.900000000000006</v>
      </c>
      <c r="S351">
        <v>1.69E-06</v>
      </c>
      <c r="T351">
        <v>1.02E-06</v>
      </c>
      <c r="U351">
        <v>1E-06</v>
      </c>
      <c r="V351">
        <v>2.4E-06</v>
      </c>
      <c r="W351">
        <v>9.07E-07</v>
      </c>
      <c r="X351">
        <v>-8.62E-07</v>
      </c>
      <c r="Y351" s="30">
        <v>766.5</v>
      </c>
      <c r="Z351" s="30">
        <v>291</v>
      </c>
      <c r="AA351" s="30">
        <v>284.6</v>
      </c>
      <c r="AB351" s="30">
        <v>15.1</v>
      </c>
      <c r="AD351">
        <v>227</v>
      </c>
      <c r="AE351">
        <v>24</v>
      </c>
      <c r="AF351">
        <v>29</v>
      </c>
      <c r="AG351">
        <v>14</v>
      </c>
      <c r="AH351">
        <v>5</v>
      </c>
      <c r="AI351">
        <v>38</v>
      </c>
      <c r="AJ351">
        <f t="shared" si="37"/>
        <v>4812.720848056537</v>
      </c>
      <c r="AK351">
        <f t="shared" si="37"/>
        <v>508.8339222614841</v>
      </c>
      <c r="AL351">
        <f t="shared" si="37"/>
        <v>614.8409893992932</v>
      </c>
      <c r="AM351">
        <f t="shared" si="37"/>
        <v>296.81978798586573</v>
      </c>
      <c r="AN351">
        <f t="shared" si="37"/>
        <v>106.00706713780919</v>
      </c>
      <c r="AO351">
        <f t="shared" si="37"/>
        <v>805.6537102473497</v>
      </c>
      <c r="AP351" s="26">
        <v>0.003</v>
      </c>
      <c r="AS351" s="26">
        <v>0.012</v>
      </c>
      <c r="AW351" s="24">
        <v>5.039</v>
      </c>
    </row>
    <row r="352" spans="1:49" ht="12.75">
      <c r="A352" s="19">
        <v>37694</v>
      </c>
      <c r="B352" s="22">
        <v>73</v>
      </c>
      <c r="C352" s="21">
        <v>0.830092609</v>
      </c>
      <c r="D352" s="20">
        <v>0.830092609</v>
      </c>
      <c r="E352" s="24">
        <v>0</v>
      </c>
      <c r="F352">
        <v>39.58874014</v>
      </c>
      <c r="G352">
        <v>-76.33302019</v>
      </c>
      <c r="H352" s="26">
        <v>823.2</v>
      </c>
      <c r="I352" s="23">
        <f t="shared" si="39"/>
        <v>788.0500000000001</v>
      </c>
      <c r="J352">
        <f t="shared" si="40"/>
        <v>2087.254028789683</v>
      </c>
      <c r="K352" s="23">
        <f t="shared" si="41"/>
        <v>2330.754028789683</v>
      </c>
      <c r="L352" s="23">
        <f t="shared" si="38"/>
        <v>2349.773028789683</v>
      </c>
      <c r="M352" s="23">
        <f t="shared" si="42"/>
        <v>2340.263528789683</v>
      </c>
      <c r="N352" s="23">
        <v>1.3</v>
      </c>
      <c r="O352" s="23">
        <v>54.1</v>
      </c>
      <c r="P352" s="23">
        <v>45.2</v>
      </c>
      <c r="Q352" s="23">
        <f t="shared" si="43"/>
        <v>44.150000000000006</v>
      </c>
      <c r="S352"/>
      <c r="T352"/>
      <c r="Y352" s="30"/>
      <c r="Z352" s="30"/>
      <c r="AA352" s="30"/>
      <c r="AB352" s="30"/>
      <c r="AD352">
        <v>216</v>
      </c>
      <c r="AE352">
        <v>38</v>
      </c>
      <c r="AF352">
        <v>28</v>
      </c>
      <c r="AG352">
        <v>14</v>
      </c>
      <c r="AH352">
        <v>3</v>
      </c>
      <c r="AI352">
        <v>21</v>
      </c>
      <c r="AJ352">
        <f t="shared" si="37"/>
        <v>4579.505300353357</v>
      </c>
      <c r="AK352">
        <f t="shared" si="37"/>
        <v>805.6537102473497</v>
      </c>
      <c r="AL352">
        <f t="shared" si="37"/>
        <v>593.6395759717315</v>
      </c>
      <c r="AM352">
        <f t="shared" si="37"/>
        <v>296.81978798586573</v>
      </c>
      <c r="AN352">
        <f t="shared" si="37"/>
        <v>63.60424028268551</v>
      </c>
      <c r="AO352">
        <f t="shared" si="37"/>
        <v>445.22968197879857</v>
      </c>
      <c r="AP352" s="26">
        <v>0.004</v>
      </c>
      <c r="AS352" s="26">
        <v>-0.017</v>
      </c>
      <c r="AW352" s="24">
        <v>0.008</v>
      </c>
    </row>
    <row r="353" spans="1:49" ht="12.75">
      <c r="A353" s="19">
        <v>37694</v>
      </c>
      <c r="B353" s="22">
        <v>73</v>
      </c>
      <c r="C353" s="21">
        <v>0.830208361</v>
      </c>
      <c r="D353" s="20">
        <v>0.830208361</v>
      </c>
      <c r="E353" s="24">
        <v>0</v>
      </c>
      <c r="F353">
        <v>39.58745419</v>
      </c>
      <c r="G353">
        <v>-76.32298933</v>
      </c>
      <c r="H353" s="26">
        <v>823</v>
      </c>
      <c r="I353" s="23">
        <f t="shared" si="39"/>
        <v>787.85</v>
      </c>
      <c r="J353">
        <f t="shared" si="40"/>
        <v>2089.361764411635</v>
      </c>
      <c r="K353" s="23">
        <f t="shared" si="41"/>
        <v>2332.861764411635</v>
      </c>
      <c r="L353" s="23">
        <f t="shared" si="38"/>
        <v>2351.880764411635</v>
      </c>
      <c r="M353" s="23">
        <f t="shared" si="42"/>
        <v>2342.371264411635</v>
      </c>
      <c r="N353" s="23">
        <v>1.2</v>
      </c>
      <c r="O353" s="23">
        <v>54.1</v>
      </c>
      <c r="P353" s="23">
        <v>42.9</v>
      </c>
      <c r="Q353" s="23">
        <f t="shared" si="43"/>
        <v>44.05</v>
      </c>
      <c r="S353"/>
      <c r="T353"/>
      <c r="Y353" s="30"/>
      <c r="Z353" s="30"/>
      <c r="AA353" s="30"/>
      <c r="AB353" s="30"/>
      <c r="AD353">
        <v>227</v>
      </c>
      <c r="AE353">
        <v>21</v>
      </c>
      <c r="AF353">
        <v>28</v>
      </c>
      <c r="AG353">
        <v>14</v>
      </c>
      <c r="AH353">
        <v>4</v>
      </c>
      <c r="AI353">
        <v>25</v>
      </c>
      <c r="AJ353">
        <f t="shared" si="37"/>
        <v>4812.720848056537</v>
      </c>
      <c r="AK353">
        <f t="shared" si="37"/>
        <v>445.22968197879857</v>
      </c>
      <c r="AL353">
        <f t="shared" si="37"/>
        <v>593.6395759717315</v>
      </c>
      <c r="AM353">
        <f t="shared" si="37"/>
        <v>296.81978798586573</v>
      </c>
      <c r="AN353">
        <f t="shared" si="37"/>
        <v>84.80565371024734</v>
      </c>
      <c r="AO353">
        <f t="shared" si="37"/>
        <v>530.035335689046</v>
      </c>
      <c r="AP353" s="26">
        <v>0.006</v>
      </c>
      <c r="AS353" s="26">
        <v>-0.006</v>
      </c>
      <c r="AW353" s="24">
        <v>0.006</v>
      </c>
    </row>
    <row r="354" spans="1:49" ht="12.75">
      <c r="A354" s="19">
        <v>37694</v>
      </c>
      <c r="B354" s="22">
        <v>73</v>
      </c>
      <c r="C354" s="21">
        <v>0.830324054</v>
      </c>
      <c r="D354" s="20">
        <v>0.830324054</v>
      </c>
      <c r="E354" s="24">
        <v>0</v>
      </c>
      <c r="F354">
        <v>39.58620863</v>
      </c>
      <c r="G354">
        <v>-76.3129086</v>
      </c>
      <c r="H354" s="26">
        <v>823.2</v>
      </c>
      <c r="I354" s="23">
        <f t="shared" si="39"/>
        <v>788.0500000000001</v>
      </c>
      <c r="J354">
        <f t="shared" si="40"/>
        <v>2087.254028789683</v>
      </c>
      <c r="K354" s="23">
        <f t="shared" si="41"/>
        <v>2330.754028789683</v>
      </c>
      <c r="L354" s="23">
        <f t="shared" si="38"/>
        <v>2349.773028789683</v>
      </c>
      <c r="M354" s="23">
        <f t="shared" si="42"/>
        <v>2340.263528789683</v>
      </c>
      <c r="N354" s="23">
        <v>1.2</v>
      </c>
      <c r="O354" s="23">
        <v>54.2</v>
      </c>
      <c r="P354" s="23">
        <v>44.7</v>
      </c>
      <c r="Q354" s="23">
        <f t="shared" si="43"/>
        <v>43.8</v>
      </c>
      <c r="S354"/>
      <c r="T354"/>
      <c r="Y354" s="30"/>
      <c r="Z354" s="30"/>
      <c r="AA354" s="30"/>
      <c r="AB354" s="30"/>
      <c r="AC354">
        <v>1242</v>
      </c>
      <c r="AD354">
        <v>222</v>
      </c>
      <c r="AE354">
        <v>26</v>
      </c>
      <c r="AF354">
        <v>27</v>
      </c>
      <c r="AG354">
        <v>19</v>
      </c>
      <c r="AH354">
        <v>10</v>
      </c>
      <c r="AI354">
        <v>30</v>
      </c>
      <c r="AJ354">
        <f t="shared" si="37"/>
        <v>4706.713780918728</v>
      </c>
      <c r="AK354">
        <f t="shared" si="37"/>
        <v>551.2367491166077</v>
      </c>
      <c r="AL354">
        <f t="shared" si="37"/>
        <v>572.4381625441696</v>
      </c>
      <c r="AM354">
        <f t="shared" si="37"/>
        <v>402.8268551236749</v>
      </c>
      <c r="AN354">
        <f t="shared" si="37"/>
        <v>212.01413427561837</v>
      </c>
      <c r="AO354">
        <f t="shared" si="37"/>
        <v>636.0424028268551</v>
      </c>
      <c r="AP354" s="26">
        <v>0.006</v>
      </c>
      <c r="AS354" s="26">
        <v>0.013</v>
      </c>
      <c r="AW354" s="24">
        <v>0.004</v>
      </c>
    </row>
    <row r="355" spans="1:49" ht="12.75">
      <c r="A355" s="19">
        <v>37694</v>
      </c>
      <c r="B355" s="22">
        <v>73</v>
      </c>
      <c r="C355" s="21">
        <v>0.830439806</v>
      </c>
      <c r="D355" s="20">
        <v>0.830439806</v>
      </c>
      <c r="E355" s="24">
        <v>0</v>
      </c>
      <c r="F355">
        <v>39.58504051</v>
      </c>
      <c r="G355">
        <v>-76.3027813</v>
      </c>
      <c r="H355" s="26">
        <v>823.5</v>
      </c>
      <c r="I355" s="23">
        <f t="shared" si="39"/>
        <v>788.35</v>
      </c>
      <c r="J355">
        <f t="shared" si="40"/>
        <v>2084.09342812783</v>
      </c>
      <c r="K355" s="23">
        <f t="shared" si="41"/>
        <v>2327.59342812783</v>
      </c>
      <c r="L355" s="23">
        <f t="shared" si="38"/>
        <v>2346.61242812783</v>
      </c>
      <c r="M355" s="23">
        <f t="shared" si="42"/>
        <v>2337.1029281278297</v>
      </c>
      <c r="N355" s="23">
        <v>1.3</v>
      </c>
      <c r="O355" s="23">
        <v>54.2</v>
      </c>
      <c r="P355" s="23">
        <v>42.9</v>
      </c>
      <c r="Q355" s="23">
        <f t="shared" si="43"/>
        <v>43.8</v>
      </c>
      <c r="S355">
        <v>9.85E-07</v>
      </c>
      <c r="T355">
        <v>1.2E-06</v>
      </c>
      <c r="U355">
        <v>1.33E-06</v>
      </c>
      <c r="V355">
        <v>2.39E-06</v>
      </c>
      <c r="W355">
        <v>9.65E-07</v>
      </c>
      <c r="X355">
        <v>-7.3E-07</v>
      </c>
      <c r="Y355" s="30">
        <v>766.2</v>
      </c>
      <c r="Z355" s="30">
        <v>291</v>
      </c>
      <c r="AA355" s="30">
        <v>284.6</v>
      </c>
      <c r="AB355" s="30">
        <v>15.1</v>
      </c>
      <c r="AD355">
        <v>194</v>
      </c>
      <c r="AE355">
        <v>33</v>
      </c>
      <c r="AF355">
        <v>18</v>
      </c>
      <c r="AG355">
        <v>12</v>
      </c>
      <c r="AH355">
        <v>4</v>
      </c>
      <c r="AI355">
        <v>29</v>
      </c>
      <c r="AJ355">
        <f t="shared" si="37"/>
        <v>4113.074204946996</v>
      </c>
      <c r="AK355">
        <f t="shared" si="37"/>
        <v>699.6466431095406</v>
      </c>
      <c r="AL355">
        <f t="shared" si="37"/>
        <v>381.62544169611306</v>
      </c>
      <c r="AM355">
        <f t="shared" si="37"/>
        <v>254.41696113074204</v>
      </c>
      <c r="AN355">
        <f t="shared" si="37"/>
        <v>84.80565371024734</v>
      </c>
      <c r="AO355">
        <f t="shared" si="37"/>
        <v>614.8409893992932</v>
      </c>
      <c r="AP355" s="26">
        <v>0.005</v>
      </c>
      <c r="AS355" s="26">
        <v>0.012</v>
      </c>
      <c r="AW355" s="24">
        <v>0</v>
      </c>
    </row>
    <row r="356" spans="1:49" ht="12.75">
      <c r="A356" s="19">
        <v>37694</v>
      </c>
      <c r="B356" s="22">
        <v>73</v>
      </c>
      <c r="C356" s="21">
        <v>0.830555558</v>
      </c>
      <c r="D356" s="20">
        <v>0.830555558</v>
      </c>
      <c r="E356" s="24">
        <v>0</v>
      </c>
      <c r="F356">
        <v>39.58385026</v>
      </c>
      <c r="G356">
        <v>-76.29260563</v>
      </c>
      <c r="H356" s="26">
        <v>824.6</v>
      </c>
      <c r="I356" s="23">
        <f t="shared" si="39"/>
        <v>789.45</v>
      </c>
      <c r="J356">
        <f t="shared" si="40"/>
        <v>2072.51484023441</v>
      </c>
      <c r="K356" s="23">
        <f t="shared" si="41"/>
        <v>2316.01484023441</v>
      </c>
      <c r="L356" s="23">
        <f t="shared" si="38"/>
        <v>2335.0338402344096</v>
      </c>
      <c r="M356" s="23">
        <f t="shared" si="42"/>
        <v>2325.5243402344095</v>
      </c>
      <c r="N356" s="23">
        <v>1.3</v>
      </c>
      <c r="O356" s="23">
        <v>54.2</v>
      </c>
      <c r="P356" s="23">
        <v>44.6</v>
      </c>
      <c r="Q356" s="23">
        <f t="shared" si="43"/>
        <v>43.75</v>
      </c>
      <c r="S356"/>
      <c r="T356"/>
      <c r="Y356" s="30"/>
      <c r="Z356" s="30"/>
      <c r="AA356" s="30"/>
      <c r="AB356" s="30"/>
      <c r="AD356">
        <v>226</v>
      </c>
      <c r="AE356">
        <v>40</v>
      </c>
      <c r="AF356">
        <v>23</v>
      </c>
      <c r="AG356">
        <v>19</v>
      </c>
      <c r="AH356">
        <v>13</v>
      </c>
      <c r="AI356">
        <v>40</v>
      </c>
      <c r="AJ356">
        <f t="shared" si="37"/>
        <v>4791.519434628975</v>
      </c>
      <c r="AK356">
        <f t="shared" si="37"/>
        <v>848.0565371024735</v>
      </c>
      <c r="AL356">
        <f t="shared" si="37"/>
        <v>487.63250883392226</v>
      </c>
      <c r="AM356">
        <f t="shared" si="37"/>
        <v>402.8268551236749</v>
      </c>
      <c r="AN356">
        <f t="shared" si="37"/>
        <v>275.61837455830386</v>
      </c>
      <c r="AO356">
        <f t="shared" si="37"/>
        <v>848.0565371024735</v>
      </c>
      <c r="AP356" s="26">
        <v>0.004</v>
      </c>
      <c r="AS356" s="26">
        <v>0.021</v>
      </c>
      <c r="AW356" s="24">
        <v>0.001</v>
      </c>
    </row>
    <row r="357" spans="1:49" ht="12.75">
      <c r="A357" s="19">
        <v>37694</v>
      </c>
      <c r="B357" s="22">
        <v>73</v>
      </c>
      <c r="C357" s="21">
        <v>0.83067131</v>
      </c>
      <c r="D357" s="20">
        <v>0.83067131</v>
      </c>
      <c r="E357" s="24">
        <v>0</v>
      </c>
      <c r="F357">
        <v>39.5826796</v>
      </c>
      <c r="G357">
        <v>-76.28250847</v>
      </c>
      <c r="H357" s="26">
        <v>825.8</v>
      </c>
      <c r="I357" s="23">
        <f t="shared" si="39"/>
        <v>790.65</v>
      </c>
      <c r="J357">
        <f t="shared" si="40"/>
        <v>2059.902039067208</v>
      </c>
      <c r="K357" s="23">
        <f t="shared" si="41"/>
        <v>2303.402039067208</v>
      </c>
      <c r="L357" s="23">
        <f t="shared" si="38"/>
        <v>2322.421039067208</v>
      </c>
      <c r="M357" s="23">
        <f t="shared" si="42"/>
        <v>2312.9115390672077</v>
      </c>
      <c r="N357" s="23">
        <v>1.1</v>
      </c>
      <c r="O357" s="23">
        <v>54.1</v>
      </c>
      <c r="P357" s="23">
        <v>42.7</v>
      </c>
      <c r="Q357" s="23">
        <f t="shared" si="43"/>
        <v>43.650000000000006</v>
      </c>
      <c r="S357"/>
      <c r="T357"/>
      <c r="Y357" s="30"/>
      <c r="Z357" s="30"/>
      <c r="AA357" s="30"/>
      <c r="AB357" s="30"/>
      <c r="AD357">
        <v>227</v>
      </c>
      <c r="AE357">
        <v>30</v>
      </c>
      <c r="AF357">
        <v>24</v>
      </c>
      <c r="AG357">
        <v>11</v>
      </c>
      <c r="AH357">
        <v>5</v>
      </c>
      <c r="AI357">
        <v>29</v>
      </c>
      <c r="AJ357">
        <f t="shared" si="37"/>
        <v>4812.720848056537</v>
      </c>
      <c r="AK357">
        <f t="shared" si="37"/>
        <v>636.0424028268551</v>
      </c>
      <c r="AL357">
        <f t="shared" si="37"/>
        <v>508.8339222614841</v>
      </c>
      <c r="AM357">
        <f t="shared" si="37"/>
        <v>233.2155477031802</v>
      </c>
      <c r="AN357">
        <f t="shared" si="37"/>
        <v>106.00706713780919</v>
      </c>
      <c r="AO357">
        <f t="shared" si="37"/>
        <v>614.8409893992932</v>
      </c>
      <c r="AP357" s="26">
        <v>0.004</v>
      </c>
      <c r="AS357" s="26">
        <v>0.023</v>
      </c>
      <c r="AW357" s="24">
        <v>0.007</v>
      </c>
    </row>
    <row r="358" spans="1:49" ht="12.75">
      <c r="A358" s="19">
        <v>37694</v>
      </c>
      <c r="B358" s="22">
        <v>73</v>
      </c>
      <c r="C358" s="21">
        <v>0.830787063</v>
      </c>
      <c r="D358" s="20">
        <v>0.830787063</v>
      </c>
      <c r="E358" s="24">
        <v>0</v>
      </c>
      <c r="F358">
        <v>39.58152015</v>
      </c>
      <c r="G358">
        <v>-76.27242718</v>
      </c>
      <c r="H358" s="26">
        <v>827.2</v>
      </c>
      <c r="I358" s="23">
        <f t="shared" si="39"/>
        <v>792.0500000000001</v>
      </c>
      <c r="J358">
        <f t="shared" si="40"/>
        <v>2045.211276505825</v>
      </c>
      <c r="K358" s="23">
        <f t="shared" si="41"/>
        <v>2288.711276505825</v>
      </c>
      <c r="L358" s="23">
        <f t="shared" si="38"/>
        <v>2307.730276505825</v>
      </c>
      <c r="M358" s="23">
        <f t="shared" si="42"/>
        <v>2298.2207765058247</v>
      </c>
      <c r="N358" s="23">
        <v>1</v>
      </c>
      <c r="O358" s="23">
        <v>54.2</v>
      </c>
      <c r="P358" s="23">
        <v>44.5</v>
      </c>
      <c r="Q358" s="23">
        <f t="shared" si="43"/>
        <v>43.6</v>
      </c>
      <c r="S358">
        <v>1.24E-06</v>
      </c>
      <c r="T358">
        <v>9.76E-07</v>
      </c>
      <c r="U358">
        <v>1.02E-06</v>
      </c>
      <c r="V358">
        <v>2.33E-06</v>
      </c>
      <c r="W358">
        <v>9.3E-07</v>
      </c>
      <c r="X358">
        <v>-7.65E-07</v>
      </c>
      <c r="Y358" s="30">
        <v>767.9</v>
      </c>
      <c r="Z358" s="30">
        <v>291</v>
      </c>
      <c r="AA358" s="30">
        <v>284.5</v>
      </c>
      <c r="AB358" s="30">
        <v>15.2</v>
      </c>
      <c r="AD358">
        <v>196</v>
      </c>
      <c r="AE358">
        <v>24</v>
      </c>
      <c r="AF358">
        <v>34</v>
      </c>
      <c r="AG358">
        <v>9</v>
      </c>
      <c r="AH358">
        <v>5</v>
      </c>
      <c r="AI358">
        <v>15</v>
      </c>
      <c r="AJ358">
        <f t="shared" si="37"/>
        <v>4155.47703180212</v>
      </c>
      <c r="AK358">
        <f t="shared" si="37"/>
        <v>508.8339222614841</v>
      </c>
      <c r="AL358">
        <f t="shared" si="37"/>
        <v>720.8480565371025</v>
      </c>
      <c r="AM358">
        <f t="shared" si="37"/>
        <v>190.81272084805653</v>
      </c>
      <c r="AN358">
        <f t="shared" si="37"/>
        <v>106.00706713780919</v>
      </c>
      <c r="AO358">
        <f t="shared" si="37"/>
        <v>318.02120141342755</v>
      </c>
      <c r="AP358" s="26">
        <v>0.004</v>
      </c>
      <c r="AS358" s="26">
        <v>0.001</v>
      </c>
      <c r="AW358" s="24">
        <v>0.006</v>
      </c>
    </row>
    <row r="359" spans="1:49" ht="12.75">
      <c r="A359" s="19">
        <v>37694</v>
      </c>
      <c r="B359" s="22">
        <v>73</v>
      </c>
      <c r="C359" s="21">
        <v>0.830902755</v>
      </c>
      <c r="D359" s="20">
        <v>0.830902755</v>
      </c>
      <c r="E359" s="24">
        <v>0</v>
      </c>
      <c r="F359">
        <v>39.58058068</v>
      </c>
      <c r="G359">
        <v>-76.26242869</v>
      </c>
      <c r="H359" s="26">
        <v>827.8</v>
      </c>
      <c r="I359" s="23">
        <f t="shared" si="39"/>
        <v>792.65</v>
      </c>
      <c r="J359">
        <f t="shared" si="40"/>
        <v>2038.9231827830015</v>
      </c>
      <c r="K359" s="23">
        <f t="shared" si="41"/>
        <v>2282.4231827830017</v>
      </c>
      <c r="L359" s="23">
        <f t="shared" si="38"/>
        <v>2301.4421827830015</v>
      </c>
      <c r="M359" s="23">
        <f t="shared" si="42"/>
        <v>2291.932682783002</v>
      </c>
      <c r="N359" s="23">
        <v>0.7</v>
      </c>
      <c r="O359" s="23">
        <v>54.9</v>
      </c>
      <c r="P359" s="23">
        <v>43.1</v>
      </c>
      <c r="Q359" s="23">
        <f t="shared" si="43"/>
        <v>43.8</v>
      </c>
      <c r="S359"/>
      <c r="T359"/>
      <c r="Y359" s="30"/>
      <c r="Z359" s="30"/>
      <c r="AA359" s="30"/>
      <c r="AB359" s="30"/>
      <c r="AD359">
        <v>226</v>
      </c>
      <c r="AE359">
        <v>27</v>
      </c>
      <c r="AF359">
        <v>28</v>
      </c>
      <c r="AG359">
        <v>7</v>
      </c>
      <c r="AH359">
        <v>9</v>
      </c>
      <c r="AI359">
        <v>39</v>
      </c>
      <c r="AJ359">
        <f t="shared" si="37"/>
        <v>4791.519434628975</v>
      </c>
      <c r="AK359">
        <f t="shared" si="37"/>
        <v>572.4381625441696</v>
      </c>
      <c r="AL359">
        <f t="shared" si="37"/>
        <v>593.6395759717315</v>
      </c>
      <c r="AM359">
        <f t="shared" si="37"/>
        <v>148.40989399293287</v>
      </c>
      <c r="AN359">
        <f t="shared" si="37"/>
        <v>190.81272084805653</v>
      </c>
      <c r="AO359">
        <f t="shared" si="37"/>
        <v>826.8551236749116</v>
      </c>
      <c r="AP359" s="26">
        <v>0.005</v>
      </c>
      <c r="AS359" s="26">
        <v>0.012</v>
      </c>
      <c r="AW359" s="24">
        <v>0.004</v>
      </c>
    </row>
    <row r="360" spans="1:49" ht="12.75">
      <c r="A360" s="19">
        <v>37694</v>
      </c>
      <c r="B360" s="22">
        <v>73</v>
      </c>
      <c r="C360" s="21">
        <v>0.831018507</v>
      </c>
      <c r="D360" s="20">
        <v>0.831018507</v>
      </c>
      <c r="E360" s="24">
        <v>0</v>
      </c>
      <c r="F360">
        <v>39.57980122</v>
      </c>
      <c r="G360">
        <v>-76.25251099</v>
      </c>
      <c r="H360" s="26">
        <v>828</v>
      </c>
      <c r="I360" s="23">
        <f t="shared" si="39"/>
        <v>792.85</v>
      </c>
      <c r="J360">
        <f t="shared" si="40"/>
        <v>2036.8282092311765</v>
      </c>
      <c r="K360" s="23">
        <f t="shared" si="41"/>
        <v>2280.3282092311765</v>
      </c>
      <c r="L360" s="23">
        <f t="shared" si="38"/>
        <v>2299.3472092311767</v>
      </c>
      <c r="M360" s="23">
        <f t="shared" si="42"/>
        <v>2289.8377092311766</v>
      </c>
      <c r="N360" s="23">
        <v>0.8</v>
      </c>
      <c r="O360" s="23">
        <v>54.9</v>
      </c>
      <c r="P360" s="23">
        <v>45.4</v>
      </c>
      <c r="Q360" s="23">
        <f t="shared" si="43"/>
        <v>44.25</v>
      </c>
      <c r="S360"/>
      <c r="T360"/>
      <c r="Y360" s="30"/>
      <c r="Z360" s="30"/>
      <c r="AA360" s="30"/>
      <c r="AB360" s="30"/>
      <c r="AC360">
        <v>1277</v>
      </c>
      <c r="AD360">
        <v>228</v>
      </c>
      <c r="AE360">
        <v>34</v>
      </c>
      <c r="AF360">
        <v>22</v>
      </c>
      <c r="AG360">
        <v>15</v>
      </c>
      <c r="AH360">
        <v>6</v>
      </c>
      <c r="AI360">
        <v>22</v>
      </c>
      <c r="AJ360">
        <f t="shared" si="37"/>
        <v>4833.922261484099</v>
      </c>
      <c r="AK360">
        <f t="shared" si="37"/>
        <v>720.8480565371025</v>
      </c>
      <c r="AL360">
        <f t="shared" si="37"/>
        <v>466.4310954063604</v>
      </c>
      <c r="AM360">
        <f t="shared" si="37"/>
        <v>318.02120141342755</v>
      </c>
      <c r="AN360">
        <f t="shared" si="37"/>
        <v>127.20848056537102</v>
      </c>
      <c r="AO360">
        <f t="shared" si="37"/>
        <v>466.4310954063604</v>
      </c>
      <c r="AP360" s="26">
        <v>0.006</v>
      </c>
      <c r="AS360" s="26">
        <v>-0.008</v>
      </c>
      <c r="AW360" s="24">
        <v>0.004</v>
      </c>
    </row>
    <row r="361" spans="1:49" ht="12.75">
      <c r="A361" s="19">
        <v>37694</v>
      </c>
      <c r="B361" s="22">
        <v>73</v>
      </c>
      <c r="C361" s="21">
        <v>0.83113426</v>
      </c>
      <c r="D361" s="20">
        <v>0.83113426</v>
      </c>
      <c r="E361" s="24">
        <v>0</v>
      </c>
      <c r="F361">
        <v>39.57892419</v>
      </c>
      <c r="G361">
        <v>-76.24283389</v>
      </c>
      <c r="H361" s="26">
        <v>829.6</v>
      </c>
      <c r="I361" s="23">
        <f t="shared" si="39"/>
        <v>794.45</v>
      </c>
      <c r="J361">
        <f t="shared" si="40"/>
        <v>2020.087420854525</v>
      </c>
      <c r="K361" s="23">
        <f t="shared" si="41"/>
        <v>2263.5874208545247</v>
      </c>
      <c r="L361" s="23">
        <f t="shared" si="38"/>
        <v>2282.606420854525</v>
      </c>
      <c r="M361" s="23">
        <f t="shared" si="42"/>
        <v>2273.096920854525</v>
      </c>
      <c r="N361" s="23">
        <v>0.8</v>
      </c>
      <c r="O361" s="23">
        <v>55.1</v>
      </c>
      <c r="P361" s="23">
        <v>43.1</v>
      </c>
      <c r="Q361" s="23">
        <f t="shared" si="43"/>
        <v>44.25</v>
      </c>
      <c r="S361">
        <v>1.11E-06</v>
      </c>
      <c r="T361">
        <v>1.42E-06</v>
      </c>
      <c r="U361">
        <v>9.14E-07</v>
      </c>
      <c r="V361">
        <v>2.3E-06</v>
      </c>
      <c r="W361">
        <v>8.82E-07</v>
      </c>
      <c r="X361">
        <v>-7.53E-07</v>
      </c>
      <c r="Y361" s="30">
        <v>771</v>
      </c>
      <c r="Z361" s="30">
        <v>290.9</v>
      </c>
      <c r="AA361" s="30">
        <v>284.5</v>
      </c>
      <c r="AB361" s="30">
        <v>15.2</v>
      </c>
      <c r="AD361">
        <v>240</v>
      </c>
      <c r="AE361">
        <v>24</v>
      </c>
      <c r="AF361">
        <v>33</v>
      </c>
      <c r="AG361">
        <v>13</v>
      </c>
      <c r="AH361">
        <v>3</v>
      </c>
      <c r="AI361">
        <v>33</v>
      </c>
      <c r="AJ361">
        <f t="shared" si="37"/>
        <v>5088.339222614841</v>
      </c>
      <c r="AK361">
        <f t="shared" si="37"/>
        <v>508.8339222614841</v>
      </c>
      <c r="AL361">
        <f t="shared" si="37"/>
        <v>699.6466431095406</v>
      </c>
      <c r="AM361">
        <f t="shared" si="37"/>
        <v>275.61837455830386</v>
      </c>
      <c r="AN361">
        <f t="shared" si="37"/>
        <v>63.60424028268551</v>
      </c>
      <c r="AO361">
        <f t="shared" si="37"/>
        <v>699.6466431095406</v>
      </c>
      <c r="AP361" s="26">
        <v>0.004</v>
      </c>
      <c r="AS361" s="26">
        <v>0.011</v>
      </c>
      <c r="AU361">
        <v>-0.2254222631</v>
      </c>
      <c r="AV361"/>
      <c r="AW361" s="24">
        <v>-0.001</v>
      </c>
    </row>
    <row r="362" spans="1:49" ht="12.75">
      <c r="A362" s="19">
        <v>37694</v>
      </c>
      <c r="B362" s="22">
        <v>73</v>
      </c>
      <c r="C362" s="21">
        <v>0.831250012</v>
      </c>
      <c r="D362" s="20">
        <v>0.831250012</v>
      </c>
      <c r="E362" s="24">
        <v>0</v>
      </c>
      <c r="F362">
        <v>39.57795836</v>
      </c>
      <c r="G362">
        <v>-76.23329775</v>
      </c>
      <c r="H362" s="26">
        <v>829.4</v>
      </c>
      <c r="I362" s="23">
        <f t="shared" si="39"/>
        <v>794.25</v>
      </c>
      <c r="J362">
        <f t="shared" si="40"/>
        <v>2022.1781746572237</v>
      </c>
      <c r="K362" s="23">
        <f t="shared" si="41"/>
        <v>2265.6781746572237</v>
      </c>
      <c r="L362" s="23">
        <f t="shared" si="38"/>
        <v>2284.6971746572235</v>
      </c>
      <c r="M362" s="23">
        <f t="shared" si="42"/>
        <v>2275.1876746572234</v>
      </c>
      <c r="N362" s="23">
        <v>0.7</v>
      </c>
      <c r="O362" s="23">
        <v>55.3</v>
      </c>
      <c r="P362" s="23">
        <v>45.1</v>
      </c>
      <c r="Q362" s="23">
        <f t="shared" si="43"/>
        <v>44.1</v>
      </c>
      <c r="S362"/>
      <c r="T362"/>
      <c r="Y362" s="30"/>
      <c r="Z362" s="30"/>
      <c r="AA362" s="30"/>
      <c r="AB362" s="30"/>
      <c r="AD362">
        <v>212</v>
      </c>
      <c r="AE362">
        <v>37</v>
      </c>
      <c r="AF362">
        <v>26</v>
      </c>
      <c r="AG362">
        <v>9</v>
      </c>
      <c r="AH362">
        <v>6</v>
      </c>
      <c r="AI362">
        <v>37</v>
      </c>
      <c r="AJ362">
        <f t="shared" si="37"/>
        <v>4494.699646643109</v>
      </c>
      <c r="AK362">
        <f t="shared" si="37"/>
        <v>784.452296819788</v>
      </c>
      <c r="AL362">
        <f t="shared" si="37"/>
        <v>551.2367491166077</v>
      </c>
      <c r="AM362">
        <f t="shared" si="37"/>
        <v>190.81272084805653</v>
      </c>
      <c r="AN362">
        <f t="shared" si="37"/>
        <v>127.20848056537102</v>
      </c>
      <c r="AO362">
        <f t="shared" si="37"/>
        <v>784.452296819788</v>
      </c>
      <c r="AP362" s="26">
        <v>0.003</v>
      </c>
      <c r="AS362" s="26">
        <v>0.012</v>
      </c>
      <c r="AU362">
        <v>-0.2254222631</v>
      </c>
      <c r="AV362"/>
      <c r="AW362" s="24">
        <v>0.002</v>
      </c>
    </row>
    <row r="363" spans="1:49" ht="12.75">
      <c r="A363" s="19">
        <v>37694</v>
      </c>
      <c r="B363" s="22">
        <v>73</v>
      </c>
      <c r="C363" s="21">
        <v>0.831365764</v>
      </c>
      <c r="D363" s="20">
        <v>0.831365764</v>
      </c>
      <c r="E363" s="24">
        <v>0</v>
      </c>
      <c r="F363">
        <v>39.57694123</v>
      </c>
      <c r="G363">
        <v>-76.22379944</v>
      </c>
      <c r="H363" s="26">
        <v>828</v>
      </c>
      <c r="I363" s="23">
        <f t="shared" si="39"/>
        <v>792.85</v>
      </c>
      <c r="J363">
        <f t="shared" si="40"/>
        <v>2036.8282092311765</v>
      </c>
      <c r="K363" s="23">
        <f t="shared" si="41"/>
        <v>2280.3282092311765</v>
      </c>
      <c r="L363" s="23">
        <f t="shared" si="38"/>
        <v>2299.3472092311767</v>
      </c>
      <c r="M363" s="23">
        <f t="shared" si="42"/>
        <v>2289.8377092311766</v>
      </c>
      <c r="N363" s="23">
        <v>0.5</v>
      </c>
      <c r="O363" s="23">
        <v>55.4</v>
      </c>
      <c r="P363" s="23">
        <v>44.1</v>
      </c>
      <c r="Q363" s="23">
        <f t="shared" si="43"/>
        <v>44.6</v>
      </c>
      <c r="S363"/>
      <c r="T363"/>
      <c r="Y363" s="30"/>
      <c r="Z363" s="30"/>
      <c r="AA363" s="30"/>
      <c r="AB363" s="30"/>
      <c r="AD363">
        <v>227</v>
      </c>
      <c r="AE363">
        <v>23</v>
      </c>
      <c r="AF363">
        <v>22</v>
      </c>
      <c r="AG363">
        <v>7</v>
      </c>
      <c r="AH363">
        <v>6</v>
      </c>
      <c r="AI363">
        <v>27</v>
      </c>
      <c r="AJ363">
        <f t="shared" si="37"/>
        <v>4812.720848056537</v>
      </c>
      <c r="AK363">
        <f t="shared" si="37"/>
        <v>487.63250883392226</v>
      </c>
      <c r="AL363">
        <f t="shared" si="37"/>
        <v>466.4310954063604</v>
      </c>
      <c r="AM363">
        <f t="shared" si="37"/>
        <v>148.40989399293287</v>
      </c>
      <c r="AN363">
        <f t="shared" si="37"/>
        <v>127.20848056537102</v>
      </c>
      <c r="AO363">
        <f t="shared" si="37"/>
        <v>572.4381625441696</v>
      </c>
      <c r="AP363" s="26">
        <v>0.004</v>
      </c>
      <c r="AS363" s="26">
        <v>0.001</v>
      </c>
      <c r="AU363">
        <v>-0.2254222631</v>
      </c>
      <c r="AV363"/>
      <c r="AW363" s="24">
        <v>0.006</v>
      </c>
    </row>
    <row r="364" spans="1:49" ht="12.75">
      <c r="A364" s="19">
        <v>37694</v>
      </c>
      <c r="B364" s="22">
        <v>73</v>
      </c>
      <c r="C364" s="21">
        <v>0.831481457</v>
      </c>
      <c r="D364" s="20">
        <v>0.831481457</v>
      </c>
      <c r="E364" s="24">
        <v>0</v>
      </c>
      <c r="F364">
        <v>39.57608391</v>
      </c>
      <c r="G364">
        <v>-76.21482159</v>
      </c>
      <c r="H364" s="26">
        <v>828.9</v>
      </c>
      <c r="I364" s="23">
        <f t="shared" si="39"/>
        <v>793.75</v>
      </c>
      <c r="J364">
        <f t="shared" si="40"/>
        <v>2027.4073633514367</v>
      </c>
      <c r="K364" s="23">
        <f t="shared" si="41"/>
        <v>2270.9073633514367</v>
      </c>
      <c r="L364" s="23">
        <f t="shared" si="38"/>
        <v>2289.9263633514365</v>
      </c>
      <c r="M364" s="23">
        <f t="shared" si="42"/>
        <v>2280.4168633514364</v>
      </c>
      <c r="N364" s="23">
        <v>0.6</v>
      </c>
      <c r="O364" s="23">
        <v>55.6</v>
      </c>
      <c r="P364" s="23">
        <v>47.1</v>
      </c>
      <c r="Q364" s="23">
        <f t="shared" si="43"/>
        <v>45.6</v>
      </c>
      <c r="S364">
        <v>5.39E-07</v>
      </c>
      <c r="T364">
        <v>8.27E-07</v>
      </c>
      <c r="U364">
        <v>1.02E-06</v>
      </c>
      <c r="V364">
        <v>2.29E-06</v>
      </c>
      <c r="W364">
        <v>9.38E-07</v>
      </c>
      <c r="X364">
        <v>-6.65E-07</v>
      </c>
      <c r="Y364" s="30">
        <v>771.8</v>
      </c>
      <c r="Z364" s="30">
        <v>290.9</v>
      </c>
      <c r="AA364" s="30">
        <v>284.5</v>
      </c>
      <c r="AB364" s="30">
        <v>15.4</v>
      </c>
      <c r="AD364">
        <v>224</v>
      </c>
      <c r="AE364">
        <v>18</v>
      </c>
      <c r="AF364">
        <v>20</v>
      </c>
      <c r="AG364">
        <v>16</v>
      </c>
      <c r="AH364">
        <v>3</v>
      </c>
      <c r="AI364">
        <v>29</v>
      </c>
      <c r="AJ364">
        <f t="shared" si="37"/>
        <v>4749.116607773852</v>
      </c>
      <c r="AK364">
        <f t="shared" si="37"/>
        <v>381.62544169611306</v>
      </c>
      <c r="AL364">
        <f t="shared" si="37"/>
        <v>424.02826855123675</v>
      </c>
      <c r="AM364">
        <f t="shared" si="37"/>
        <v>339.22261484098937</v>
      </c>
      <c r="AN364">
        <f t="shared" si="37"/>
        <v>63.60424028268551</v>
      </c>
      <c r="AO364">
        <f t="shared" si="37"/>
        <v>614.8409893992932</v>
      </c>
      <c r="AP364" s="26">
        <v>0.006</v>
      </c>
      <c r="AS364" s="26">
        <v>0.021</v>
      </c>
      <c r="AU364">
        <v>-0.3078971803</v>
      </c>
      <c r="AV364">
        <f>AU364+0.58</f>
        <v>0.27210281969999994</v>
      </c>
      <c r="AW364" s="24">
        <v>0.006</v>
      </c>
    </row>
    <row r="365" spans="1:49" ht="12.75">
      <c r="A365" s="19">
        <v>37694</v>
      </c>
      <c r="B365" s="22">
        <v>73</v>
      </c>
      <c r="C365" s="21">
        <v>0.831597209</v>
      </c>
      <c r="D365" s="20">
        <v>0.831597209</v>
      </c>
      <c r="E365" s="24">
        <v>0</v>
      </c>
      <c r="F365">
        <v>39.57510281</v>
      </c>
      <c r="G365">
        <v>-76.20600342</v>
      </c>
      <c r="H365" s="26">
        <v>830.3</v>
      </c>
      <c r="I365" s="23">
        <f t="shared" si="39"/>
        <v>795.15</v>
      </c>
      <c r="J365">
        <f t="shared" si="40"/>
        <v>2012.773925212685</v>
      </c>
      <c r="K365" s="23">
        <f t="shared" si="41"/>
        <v>2256.273925212685</v>
      </c>
      <c r="L365" s="23">
        <f t="shared" si="38"/>
        <v>2275.292925212685</v>
      </c>
      <c r="M365" s="23">
        <f t="shared" si="42"/>
        <v>2265.783425212685</v>
      </c>
      <c r="N365" s="23">
        <v>0.6</v>
      </c>
      <c r="O365" s="23">
        <v>55.6</v>
      </c>
      <c r="P365" s="23">
        <v>45.3</v>
      </c>
      <c r="Q365" s="23">
        <f t="shared" si="43"/>
        <v>46.2</v>
      </c>
      <c r="S365"/>
      <c r="T365"/>
      <c r="Y365" s="30"/>
      <c r="Z365" s="30"/>
      <c r="AA365" s="30"/>
      <c r="AB365" s="30"/>
      <c r="AD365">
        <v>201</v>
      </c>
      <c r="AE365">
        <v>27</v>
      </c>
      <c r="AF365">
        <v>22</v>
      </c>
      <c r="AG365">
        <v>13</v>
      </c>
      <c r="AH365">
        <v>6</v>
      </c>
      <c r="AI365">
        <v>28</v>
      </c>
      <c r="AJ365">
        <f t="shared" si="37"/>
        <v>4261.484098939929</v>
      </c>
      <c r="AK365">
        <f t="shared" si="37"/>
        <v>572.4381625441696</v>
      </c>
      <c r="AL365">
        <f t="shared" si="37"/>
        <v>466.4310954063604</v>
      </c>
      <c r="AM365">
        <f t="shared" si="37"/>
        <v>275.61837455830386</v>
      </c>
      <c r="AN365">
        <f t="shared" si="37"/>
        <v>127.20848056537102</v>
      </c>
      <c r="AO365">
        <f t="shared" si="37"/>
        <v>593.6395759717315</v>
      </c>
      <c r="AP365" s="26">
        <v>0.005</v>
      </c>
      <c r="AS365" s="26">
        <v>-0.009</v>
      </c>
      <c r="AU365">
        <v>-0.3306155205</v>
      </c>
      <c r="AV365">
        <f aca="true" t="shared" si="44" ref="AV365:AV428">AU365+0.58</f>
        <v>0.24938447949999998</v>
      </c>
      <c r="AW365" s="24">
        <v>0.004</v>
      </c>
    </row>
    <row r="366" spans="1:49" ht="12.75">
      <c r="A366" s="19">
        <v>37694</v>
      </c>
      <c r="B366" s="22">
        <v>73</v>
      </c>
      <c r="C366" s="21">
        <v>0.831712961</v>
      </c>
      <c r="D366" s="20">
        <v>0.831712961</v>
      </c>
      <c r="E366" s="24">
        <v>0</v>
      </c>
      <c r="F366">
        <v>39.57260873</v>
      </c>
      <c r="G366">
        <v>-76.19741708</v>
      </c>
      <c r="H366" s="26">
        <v>833</v>
      </c>
      <c r="I366" s="23">
        <f t="shared" si="39"/>
        <v>797.85</v>
      </c>
      <c r="J366">
        <f t="shared" si="40"/>
        <v>1984.624910556056</v>
      </c>
      <c r="K366" s="23">
        <f t="shared" si="41"/>
        <v>2228.124910556056</v>
      </c>
      <c r="L366" s="23">
        <f t="shared" si="38"/>
        <v>2247.1439105560557</v>
      </c>
      <c r="M366" s="23">
        <f t="shared" si="42"/>
        <v>2237.6344105560556</v>
      </c>
      <c r="N366" s="23">
        <v>0.8</v>
      </c>
      <c r="O366" s="23">
        <v>56.2</v>
      </c>
      <c r="P366" s="23">
        <v>46.6</v>
      </c>
      <c r="Q366" s="23">
        <f t="shared" si="43"/>
        <v>45.95</v>
      </c>
      <c r="S366"/>
      <c r="T366"/>
      <c r="Y366" s="30"/>
      <c r="Z366" s="30"/>
      <c r="AA366" s="30"/>
      <c r="AB366" s="30"/>
      <c r="AC366">
        <v>1234</v>
      </c>
      <c r="AD366">
        <v>205</v>
      </c>
      <c r="AE366">
        <v>29</v>
      </c>
      <c r="AF366">
        <v>31</v>
      </c>
      <c r="AG366">
        <v>11</v>
      </c>
      <c r="AH366">
        <v>10</v>
      </c>
      <c r="AI366">
        <v>26</v>
      </c>
      <c r="AJ366">
        <f t="shared" si="37"/>
        <v>4346.2897526501765</v>
      </c>
      <c r="AK366">
        <f t="shared" si="37"/>
        <v>614.8409893992932</v>
      </c>
      <c r="AL366">
        <f t="shared" si="37"/>
        <v>657.243816254417</v>
      </c>
      <c r="AM366">
        <f t="shared" si="37"/>
        <v>233.2155477031802</v>
      </c>
      <c r="AN366">
        <f t="shared" si="37"/>
        <v>212.01413427561837</v>
      </c>
      <c r="AO366">
        <f t="shared" si="37"/>
        <v>551.2367491166077</v>
      </c>
      <c r="AP366" s="26">
        <v>0.004</v>
      </c>
      <c r="AS366" s="26">
        <v>0.011</v>
      </c>
      <c r="AU366">
        <v>-0.3381487131</v>
      </c>
      <c r="AV366">
        <f t="shared" si="44"/>
        <v>0.24185128689999996</v>
      </c>
      <c r="AW366" s="24">
        <v>0.002</v>
      </c>
    </row>
    <row r="367" spans="1:49" ht="12.75">
      <c r="A367" s="19">
        <v>37694</v>
      </c>
      <c r="B367" s="22">
        <v>73</v>
      </c>
      <c r="C367" s="21">
        <v>0.831828713</v>
      </c>
      <c r="D367" s="20">
        <v>0.831828713</v>
      </c>
      <c r="E367" s="24">
        <v>0</v>
      </c>
      <c r="F367">
        <v>39.56849287</v>
      </c>
      <c r="G367">
        <v>-76.18935485</v>
      </c>
      <c r="H367" s="26">
        <v>836.2</v>
      </c>
      <c r="I367" s="23">
        <f t="shared" si="39"/>
        <v>801.0500000000001</v>
      </c>
      <c r="J367">
        <f t="shared" si="40"/>
        <v>1951.3862091120068</v>
      </c>
      <c r="K367" s="23">
        <f t="shared" si="41"/>
        <v>2194.886209112007</v>
      </c>
      <c r="L367" s="23">
        <f t="shared" si="38"/>
        <v>2213.9052091120066</v>
      </c>
      <c r="M367" s="23">
        <f t="shared" si="42"/>
        <v>2204.3957091120064</v>
      </c>
      <c r="N367" s="23">
        <v>0.6</v>
      </c>
      <c r="O367" s="23">
        <v>56.5</v>
      </c>
      <c r="P367" s="23">
        <v>45.1</v>
      </c>
      <c r="Q367" s="23">
        <f t="shared" si="43"/>
        <v>45.85</v>
      </c>
      <c r="S367">
        <v>6.53E-07</v>
      </c>
      <c r="T367">
        <v>8.24E-07</v>
      </c>
      <c r="U367">
        <v>1.28E-06</v>
      </c>
      <c r="V367">
        <v>2.18E-06</v>
      </c>
      <c r="W367">
        <v>8.69E-07</v>
      </c>
      <c r="X367">
        <v>-5.33E-07</v>
      </c>
      <c r="Y367" s="30">
        <v>775.3</v>
      </c>
      <c r="Z367" s="30">
        <v>290.9</v>
      </c>
      <c r="AA367" s="30">
        <v>284.6</v>
      </c>
      <c r="AB367" s="30">
        <v>15.4</v>
      </c>
      <c r="AD367">
        <v>200</v>
      </c>
      <c r="AE367">
        <v>28</v>
      </c>
      <c r="AF367">
        <v>28</v>
      </c>
      <c r="AG367">
        <v>9</v>
      </c>
      <c r="AH367">
        <v>5</v>
      </c>
      <c r="AI367">
        <v>34</v>
      </c>
      <c r="AJ367">
        <f t="shared" si="37"/>
        <v>4240.282685512368</v>
      </c>
      <c r="AK367">
        <f t="shared" si="37"/>
        <v>593.6395759717315</v>
      </c>
      <c r="AL367">
        <f t="shared" si="37"/>
        <v>593.6395759717315</v>
      </c>
      <c r="AM367">
        <f t="shared" si="37"/>
        <v>190.81272084805653</v>
      </c>
      <c r="AN367">
        <f t="shared" si="37"/>
        <v>106.00706713780919</v>
      </c>
      <c r="AO367">
        <f t="shared" si="37"/>
        <v>720.8480565371025</v>
      </c>
      <c r="AP367" s="26">
        <v>0.004</v>
      </c>
      <c r="AS367" s="26">
        <v>-0.008</v>
      </c>
      <c r="AU367">
        <v>-0.3757242262</v>
      </c>
      <c r="AV367">
        <f t="shared" si="44"/>
        <v>0.20427577379999995</v>
      </c>
      <c r="AW367" s="24">
        <v>0</v>
      </c>
    </row>
    <row r="368" spans="1:49" ht="12.75">
      <c r="A368" s="19">
        <v>37694</v>
      </c>
      <c r="B368" s="22">
        <v>73</v>
      </c>
      <c r="C368" s="21">
        <v>0.831944466</v>
      </c>
      <c r="D368" s="20">
        <v>0.831944466</v>
      </c>
      <c r="E368" s="24">
        <v>0</v>
      </c>
      <c r="F368">
        <v>39.56237778</v>
      </c>
      <c r="G368">
        <v>-76.18334249</v>
      </c>
      <c r="H368" s="26">
        <v>837.5</v>
      </c>
      <c r="I368" s="23">
        <f t="shared" si="39"/>
        <v>802.35</v>
      </c>
      <c r="J368">
        <f t="shared" si="40"/>
        <v>1937.9208989597944</v>
      </c>
      <c r="K368" s="23">
        <f t="shared" si="41"/>
        <v>2181.4208989597946</v>
      </c>
      <c r="L368" s="23">
        <f t="shared" si="38"/>
        <v>2200.4398989597944</v>
      </c>
      <c r="M368" s="23">
        <f t="shared" si="42"/>
        <v>2190.9303989597947</v>
      </c>
      <c r="N368" s="23">
        <v>0.3</v>
      </c>
      <c r="O368" s="23">
        <v>57</v>
      </c>
      <c r="P368" s="23">
        <v>46.7</v>
      </c>
      <c r="Q368" s="23">
        <f t="shared" si="43"/>
        <v>45.900000000000006</v>
      </c>
      <c r="S368"/>
      <c r="T368"/>
      <c r="Y368" s="30"/>
      <c r="Z368" s="30"/>
      <c r="AA368" s="30"/>
      <c r="AB368" s="30"/>
      <c r="AD368">
        <v>198</v>
      </c>
      <c r="AE368">
        <v>41</v>
      </c>
      <c r="AF368">
        <v>21</v>
      </c>
      <c r="AG368">
        <v>8</v>
      </c>
      <c r="AH368">
        <v>6</v>
      </c>
      <c r="AI368">
        <v>30</v>
      </c>
      <c r="AJ368">
        <f t="shared" si="37"/>
        <v>4197.879858657244</v>
      </c>
      <c r="AK368">
        <f t="shared" si="37"/>
        <v>869.2579505300353</v>
      </c>
      <c r="AL368">
        <f t="shared" si="37"/>
        <v>445.22968197879857</v>
      </c>
      <c r="AM368">
        <f t="shared" si="37"/>
        <v>169.61130742049468</v>
      </c>
      <c r="AN368">
        <f t="shared" si="37"/>
        <v>127.20848056537102</v>
      </c>
      <c r="AO368">
        <f t="shared" si="37"/>
        <v>636.0424028268551</v>
      </c>
      <c r="AP368" s="26">
        <v>0.004</v>
      </c>
      <c r="AS368" s="26">
        <v>0.012</v>
      </c>
      <c r="AU368">
        <v>-0.3396354914</v>
      </c>
      <c r="AV368">
        <f t="shared" si="44"/>
        <v>0.24036450859999997</v>
      </c>
      <c r="AW368" s="24">
        <v>0.004</v>
      </c>
    </row>
    <row r="369" spans="1:49" ht="12.75">
      <c r="A369" s="19">
        <v>37694</v>
      </c>
      <c r="B369" s="22">
        <v>73</v>
      </c>
      <c r="C369" s="21">
        <v>0.832060158</v>
      </c>
      <c r="D369" s="20">
        <v>0.832060158</v>
      </c>
      <c r="E369" s="24">
        <v>0</v>
      </c>
      <c r="F369">
        <v>39.55484714</v>
      </c>
      <c r="G369">
        <v>-76.1804527</v>
      </c>
      <c r="H369" s="26">
        <v>839.4</v>
      </c>
      <c r="I369" s="23">
        <f t="shared" si="39"/>
        <v>804.25</v>
      </c>
      <c r="J369">
        <f t="shared" si="40"/>
        <v>1918.2800238667423</v>
      </c>
      <c r="K369" s="23">
        <f t="shared" si="41"/>
        <v>2161.7800238667423</v>
      </c>
      <c r="L369" s="23">
        <f t="shared" si="38"/>
        <v>2180.7990238667426</v>
      </c>
      <c r="M369" s="23">
        <f t="shared" si="42"/>
        <v>2171.2895238667425</v>
      </c>
      <c r="N369" s="23">
        <v>0.2</v>
      </c>
      <c r="O369" s="23">
        <v>57.4</v>
      </c>
      <c r="P369" s="23">
        <v>44.4</v>
      </c>
      <c r="Q369" s="23">
        <f t="shared" si="43"/>
        <v>45.55</v>
      </c>
      <c r="S369"/>
      <c r="T369"/>
      <c r="Y369" s="30"/>
      <c r="Z369" s="30"/>
      <c r="AA369" s="30"/>
      <c r="AB369" s="30"/>
      <c r="AD369">
        <v>239</v>
      </c>
      <c r="AE369">
        <v>27</v>
      </c>
      <c r="AF369">
        <v>21</v>
      </c>
      <c r="AG369">
        <v>16</v>
      </c>
      <c r="AH369">
        <v>5</v>
      </c>
      <c r="AI369">
        <v>34</v>
      </c>
      <c r="AJ369">
        <f t="shared" si="37"/>
        <v>5067.137809187279</v>
      </c>
      <c r="AK369">
        <f t="shared" si="37"/>
        <v>572.4381625441696</v>
      </c>
      <c r="AL369">
        <f t="shared" si="37"/>
        <v>445.22968197879857</v>
      </c>
      <c r="AM369">
        <f t="shared" si="37"/>
        <v>339.22261484098937</v>
      </c>
      <c r="AN369">
        <f t="shared" si="37"/>
        <v>106.00706713780919</v>
      </c>
      <c r="AO369">
        <f t="shared" si="37"/>
        <v>720.8480565371025</v>
      </c>
      <c r="AP369" s="26">
        <v>0.006</v>
      </c>
      <c r="AS369" s="26">
        <v>0.013</v>
      </c>
      <c r="AU369">
        <v>-0.3855239451</v>
      </c>
      <c r="AV369">
        <f t="shared" si="44"/>
        <v>0.19447605489999997</v>
      </c>
      <c r="AW369" s="24">
        <v>0.009</v>
      </c>
    </row>
    <row r="370" spans="1:49" ht="12.75">
      <c r="A370" s="19">
        <v>37694</v>
      </c>
      <c r="B370" s="22">
        <v>73</v>
      </c>
      <c r="C370" s="21">
        <v>0.83217591</v>
      </c>
      <c r="D370" s="20">
        <v>0.83217591</v>
      </c>
      <c r="E370" s="24">
        <v>0</v>
      </c>
      <c r="F370">
        <v>39.54769058</v>
      </c>
      <c r="G370">
        <v>-76.18317552</v>
      </c>
      <c r="H370" s="26">
        <v>842.1</v>
      </c>
      <c r="I370" s="23">
        <f t="shared" si="39"/>
        <v>806.95</v>
      </c>
      <c r="J370">
        <f t="shared" si="40"/>
        <v>1890.4489790657176</v>
      </c>
      <c r="K370" s="23">
        <f t="shared" si="41"/>
        <v>2133.9489790657176</v>
      </c>
      <c r="L370" s="23">
        <f t="shared" si="38"/>
        <v>2152.9679790657174</v>
      </c>
      <c r="M370" s="23">
        <f t="shared" si="42"/>
        <v>2143.4584790657173</v>
      </c>
      <c r="N370" s="23">
        <v>0.5</v>
      </c>
      <c r="O370" s="23">
        <v>57.6</v>
      </c>
      <c r="P370" s="23">
        <v>47</v>
      </c>
      <c r="Q370" s="23">
        <f t="shared" si="43"/>
        <v>45.7</v>
      </c>
      <c r="S370">
        <v>5.5E-07</v>
      </c>
      <c r="T370">
        <v>1.09E-06</v>
      </c>
      <c r="U370">
        <v>7.87E-07</v>
      </c>
      <c r="V370">
        <v>2.13E-06</v>
      </c>
      <c r="W370">
        <v>8.47E-07</v>
      </c>
      <c r="X370">
        <v>-7.91E-07</v>
      </c>
      <c r="Y370" s="30">
        <v>782.1</v>
      </c>
      <c r="Z370" s="30">
        <v>290.9</v>
      </c>
      <c r="AA370" s="30">
        <v>284.5</v>
      </c>
      <c r="AB370" s="30">
        <v>15.4</v>
      </c>
      <c r="AD370">
        <v>220</v>
      </c>
      <c r="AE370">
        <v>19</v>
      </c>
      <c r="AF370">
        <v>16</v>
      </c>
      <c r="AG370">
        <v>11</v>
      </c>
      <c r="AH370">
        <v>3</v>
      </c>
      <c r="AI370">
        <v>33</v>
      </c>
      <c r="AJ370">
        <f t="shared" si="37"/>
        <v>4664.310954063604</v>
      </c>
      <c r="AK370">
        <f t="shared" si="37"/>
        <v>402.8268551236749</v>
      </c>
      <c r="AL370">
        <f t="shared" si="37"/>
        <v>339.22261484098937</v>
      </c>
      <c r="AM370">
        <f t="shared" si="37"/>
        <v>233.2155477031802</v>
      </c>
      <c r="AN370">
        <f t="shared" si="37"/>
        <v>63.60424028268551</v>
      </c>
      <c r="AO370">
        <f t="shared" si="37"/>
        <v>699.6466431095406</v>
      </c>
      <c r="AP370" s="26">
        <v>0.004</v>
      </c>
      <c r="AS370" s="26">
        <v>0.021</v>
      </c>
      <c r="AU370">
        <v>-0.3866790533</v>
      </c>
      <c r="AV370">
        <f t="shared" si="44"/>
        <v>0.19332094669999994</v>
      </c>
      <c r="AW370" s="24">
        <v>0.004</v>
      </c>
    </row>
    <row r="371" spans="1:49" ht="12.75">
      <c r="A371" s="19">
        <v>37694</v>
      </c>
      <c r="B371" s="22">
        <v>73</v>
      </c>
      <c r="C371" s="21">
        <v>0.832291663</v>
      </c>
      <c r="D371" s="20">
        <v>0.832291663</v>
      </c>
      <c r="E371" s="24">
        <v>0</v>
      </c>
      <c r="F371">
        <v>39.54290141</v>
      </c>
      <c r="G371">
        <v>-76.18991403</v>
      </c>
      <c r="H371" s="26">
        <v>845.1</v>
      </c>
      <c r="I371" s="23">
        <f t="shared" si="39"/>
        <v>809.95</v>
      </c>
      <c r="J371">
        <f t="shared" si="40"/>
        <v>1859.6346025395767</v>
      </c>
      <c r="K371" s="23">
        <f t="shared" si="41"/>
        <v>2103.134602539577</v>
      </c>
      <c r="L371" s="23">
        <f t="shared" si="38"/>
        <v>2122.1536025395767</v>
      </c>
      <c r="M371" s="23">
        <f t="shared" si="42"/>
        <v>2112.644102539577</v>
      </c>
      <c r="N371" s="23">
        <v>0.6</v>
      </c>
      <c r="O371" s="23">
        <v>57.5</v>
      </c>
      <c r="P371" s="23">
        <v>45.2</v>
      </c>
      <c r="Q371" s="23">
        <f t="shared" si="43"/>
        <v>46.1</v>
      </c>
      <c r="S371"/>
      <c r="T371"/>
      <c r="Y371" s="30"/>
      <c r="Z371" s="30"/>
      <c r="AA371" s="30"/>
      <c r="AB371" s="30"/>
      <c r="AD371">
        <v>213</v>
      </c>
      <c r="AE371">
        <v>34</v>
      </c>
      <c r="AF371">
        <v>33</v>
      </c>
      <c r="AG371">
        <v>11</v>
      </c>
      <c r="AH371">
        <v>7</v>
      </c>
      <c r="AI371">
        <v>31</v>
      </c>
      <c r="AJ371">
        <f aca="true" t="shared" si="45" ref="AJ371:AO413">IF(AD371&gt;0,(AD371*(60/1))/2.83,"")</f>
        <v>4515.9010600706715</v>
      </c>
      <c r="AK371">
        <f t="shared" si="45"/>
        <v>720.8480565371025</v>
      </c>
      <c r="AL371">
        <f t="shared" si="45"/>
        <v>699.6466431095406</v>
      </c>
      <c r="AM371">
        <f t="shared" si="45"/>
        <v>233.2155477031802</v>
      </c>
      <c r="AN371">
        <f t="shared" si="45"/>
        <v>148.40989399293287</v>
      </c>
      <c r="AO371">
        <f t="shared" si="45"/>
        <v>657.243816254417</v>
      </c>
      <c r="AP371" s="26">
        <v>0.006</v>
      </c>
      <c r="AS371" s="26">
        <v>0.011</v>
      </c>
      <c r="AU371">
        <v>-0.3888044655</v>
      </c>
      <c r="AV371">
        <f t="shared" si="44"/>
        <v>0.1911955345</v>
      </c>
      <c r="AW371" s="24">
        <v>0.004</v>
      </c>
    </row>
    <row r="372" spans="1:49" ht="12.75">
      <c r="A372" s="19">
        <v>37694</v>
      </c>
      <c r="B372" s="22">
        <v>73</v>
      </c>
      <c r="C372" s="21">
        <v>0.832407415</v>
      </c>
      <c r="D372" s="20">
        <v>0.832407415</v>
      </c>
      <c r="E372" s="24">
        <v>0</v>
      </c>
      <c r="F372">
        <v>39.54169651</v>
      </c>
      <c r="G372">
        <v>-76.19834681</v>
      </c>
      <c r="H372" s="26">
        <v>849.1</v>
      </c>
      <c r="I372" s="23">
        <f t="shared" si="39"/>
        <v>813.95</v>
      </c>
      <c r="J372">
        <f t="shared" si="40"/>
        <v>1818.7258364013705</v>
      </c>
      <c r="K372" s="23">
        <f t="shared" si="41"/>
        <v>2062.2258364013705</v>
      </c>
      <c r="L372" s="23">
        <f t="shared" si="38"/>
        <v>2081.244836401371</v>
      </c>
      <c r="M372" s="23">
        <f t="shared" si="42"/>
        <v>2071.7353364013707</v>
      </c>
      <c r="N372" s="23">
        <v>0.6</v>
      </c>
      <c r="O372" s="23">
        <v>57.3</v>
      </c>
      <c r="P372" s="23">
        <v>43.8</v>
      </c>
      <c r="Q372" s="23">
        <f t="shared" si="43"/>
        <v>44.5</v>
      </c>
      <c r="S372"/>
      <c r="T372"/>
      <c r="Y372" s="30"/>
      <c r="Z372" s="30"/>
      <c r="AA372" s="30"/>
      <c r="AB372" s="30"/>
      <c r="AC372">
        <v>1480</v>
      </c>
      <c r="AD372">
        <v>212</v>
      </c>
      <c r="AE372">
        <v>29</v>
      </c>
      <c r="AF372">
        <v>22</v>
      </c>
      <c r="AG372">
        <v>6</v>
      </c>
      <c r="AH372">
        <v>5</v>
      </c>
      <c r="AI372">
        <v>31</v>
      </c>
      <c r="AJ372">
        <f t="shared" si="45"/>
        <v>4494.699646643109</v>
      </c>
      <c r="AK372">
        <f t="shared" si="45"/>
        <v>614.8409893992932</v>
      </c>
      <c r="AL372">
        <f t="shared" si="45"/>
        <v>466.4310954063604</v>
      </c>
      <c r="AM372">
        <f t="shared" si="45"/>
        <v>127.20848056537102</v>
      </c>
      <c r="AN372">
        <f t="shared" si="45"/>
        <v>106.00706713780919</v>
      </c>
      <c r="AO372">
        <f t="shared" si="45"/>
        <v>657.243816254417</v>
      </c>
      <c r="AP372" s="26">
        <v>0.004</v>
      </c>
      <c r="AS372" s="26">
        <v>0.001</v>
      </c>
      <c r="AU372">
        <v>-0.3995732069</v>
      </c>
      <c r="AV372">
        <f t="shared" si="44"/>
        <v>0.18042679309999998</v>
      </c>
      <c r="AW372" s="24">
        <v>0</v>
      </c>
    </row>
    <row r="373" spans="1:49" ht="12.75">
      <c r="A373" s="19">
        <v>37694</v>
      </c>
      <c r="B373" s="22">
        <v>73</v>
      </c>
      <c r="C373" s="21">
        <v>0.832523167</v>
      </c>
      <c r="D373" s="20">
        <v>0.832523167</v>
      </c>
      <c r="E373" s="24">
        <v>0</v>
      </c>
      <c r="F373">
        <v>39.54484415</v>
      </c>
      <c r="G373">
        <v>-76.20616701</v>
      </c>
      <c r="H373" s="26">
        <v>851.4</v>
      </c>
      <c r="I373" s="23">
        <f t="shared" si="39"/>
        <v>816.25</v>
      </c>
      <c r="J373">
        <f t="shared" si="40"/>
        <v>1795.294231901062</v>
      </c>
      <c r="K373" s="23">
        <f t="shared" si="41"/>
        <v>2038.794231901062</v>
      </c>
      <c r="L373" s="23">
        <f t="shared" si="38"/>
        <v>2057.813231901062</v>
      </c>
      <c r="M373" s="23">
        <f t="shared" si="42"/>
        <v>2048.303731901062</v>
      </c>
      <c r="N373" s="23">
        <v>0.5</v>
      </c>
      <c r="O373" s="23">
        <v>57.1</v>
      </c>
      <c r="P373" s="23">
        <v>41.9</v>
      </c>
      <c r="Q373" s="23">
        <f t="shared" si="43"/>
        <v>42.849999999999994</v>
      </c>
      <c r="S373">
        <v>1.04E-06</v>
      </c>
      <c r="T373">
        <v>9.07E-07</v>
      </c>
      <c r="U373">
        <v>1.03E-06</v>
      </c>
      <c r="V373">
        <v>2.09E-06</v>
      </c>
      <c r="W373">
        <v>8.09E-07</v>
      </c>
      <c r="X373">
        <v>-6.61E-07</v>
      </c>
      <c r="Y373" s="30">
        <v>790.7</v>
      </c>
      <c r="Z373" s="30">
        <v>290.9</v>
      </c>
      <c r="AA373" s="30">
        <v>284.5</v>
      </c>
      <c r="AB373" s="30">
        <v>15.6</v>
      </c>
      <c r="AD373">
        <v>214</v>
      </c>
      <c r="AE373">
        <v>22</v>
      </c>
      <c r="AF373">
        <v>25</v>
      </c>
      <c r="AG373">
        <v>10</v>
      </c>
      <c r="AH373">
        <v>6</v>
      </c>
      <c r="AI373">
        <v>30</v>
      </c>
      <c r="AJ373">
        <f t="shared" si="45"/>
        <v>4537.102473498233</v>
      </c>
      <c r="AK373">
        <f t="shared" si="45"/>
        <v>466.4310954063604</v>
      </c>
      <c r="AL373">
        <f t="shared" si="45"/>
        <v>530.035335689046</v>
      </c>
      <c r="AM373">
        <f t="shared" si="45"/>
        <v>212.01413427561837</v>
      </c>
      <c r="AN373">
        <f t="shared" si="45"/>
        <v>127.20848056537102</v>
      </c>
      <c r="AO373">
        <f t="shared" si="45"/>
        <v>636.0424028268551</v>
      </c>
      <c r="AP373" s="26">
        <v>0.003</v>
      </c>
      <c r="AS373" s="26">
        <v>0.011</v>
      </c>
      <c r="AU373">
        <v>-0.3973042965</v>
      </c>
      <c r="AV373">
        <f t="shared" si="44"/>
        <v>0.18269570349999997</v>
      </c>
      <c r="AW373" s="24">
        <v>0</v>
      </c>
    </row>
    <row r="374" spans="1:49" ht="12.75">
      <c r="A374" s="19">
        <v>37694</v>
      </c>
      <c r="B374" s="22">
        <v>73</v>
      </c>
      <c r="C374" s="21">
        <v>0.83263886</v>
      </c>
      <c r="D374" s="20">
        <v>0.83263886</v>
      </c>
      <c r="E374" s="24">
        <v>0</v>
      </c>
      <c r="F374">
        <v>39.54914929</v>
      </c>
      <c r="G374">
        <v>-76.21198691</v>
      </c>
      <c r="H374" s="26">
        <v>851.7</v>
      </c>
      <c r="I374" s="23">
        <f t="shared" si="39"/>
        <v>816.5500000000001</v>
      </c>
      <c r="J374">
        <f t="shared" si="40"/>
        <v>1792.2428043659895</v>
      </c>
      <c r="K374" s="23">
        <f t="shared" si="41"/>
        <v>2035.7428043659895</v>
      </c>
      <c r="L374" s="23">
        <f t="shared" si="38"/>
        <v>2054.7618043659895</v>
      </c>
      <c r="M374" s="23">
        <f t="shared" si="42"/>
        <v>2045.2523043659894</v>
      </c>
      <c r="N374" s="23">
        <v>0.5</v>
      </c>
      <c r="O374" s="23">
        <v>57.2</v>
      </c>
      <c r="P374" s="23">
        <v>44.1</v>
      </c>
      <c r="Q374" s="23">
        <f t="shared" si="43"/>
        <v>43</v>
      </c>
      <c r="S374"/>
      <c r="T374"/>
      <c r="Y374" s="30"/>
      <c r="Z374" s="30"/>
      <c r="AA374" s="30"/>
      <c r="AB374" s="30"/>
      <c r="AD374">
        <v>208</v>
      </c>
      <c r="AE374">
        <v>34</v>
      </c>
      <c r="AF374">
        <v>22</v>
      </c>
      <c r="AG374">
        <v>9</v>
      </c>
      <c r="AH374">
        <v>6</v>
      </c>
      <c r="AI374">
        <v>31</v>
      </c>
      <c r="AJ374">
        <f t="shared" si="45"/>
        <v>4409.893992932862</v>
      </c>
      <c r="AK374">
        <f t="shared" si="45"/>
        <v>720.8480565371025</v>
      </c>
      <c r="AL374">
        <f t="shared" si="45"/>
        <v>466.4310954063604</v>
      </c>
      <c r="AM374">
        <f t="shared" si="45"/>
        <v>190.81272084805653</v>
      </c>
      <c r="AN374">
        <f t="shared" si="45"/>
        <v>127.20848056537102</v>
      </c>
      <c r="AO374">
        <f t="shared" si="45"/>
        <v>657.243816254417</v>
      </c>
      <c r="AP374" s="26">
        <v>0.003</v>
      </c>
      <c r="AS374" s="26">
        <v>0.01</v>
      </c>
      <c r="AU374">
        <v>-0.4215750992</v>
      </c>
      <c r="AV374">
        <f t="shared" si="44"/>
        <v>0.15842490079999993</v>
      </c>
      <c r="AW374" s="24">
        <v>0.005</v>
      </c>
    </row>
    <row r="375" spans="1:49" ht="12.75">
      <c r="A375" s="19">
        <v>37694</v>
      </c>
      <c r="B375" s="22">
        <v>73</v>
      </c>
      <c r="C375" s="21">
        <v>0.832754612</v>
      </c>
      <c r="D375" s="20">
        <v>0.832754612</v>
      </c>
      <c r="E375" s="24">
        <v>0</v>
      </c>
      <c r="F375">
        <v>39.55404245</v>
      </c>
      <c r="G375">
        <v>-76.21696663</v>
      </c>
      <c r="H375" s="26">
        <v>852.7</v>
      </c>
      <c r="I375" s="23">
        <f t="shared" si="39"/>
        <v>817.5500000000001</v>
      </c>
      <c r="J375">
        <f t="shared" si="40"/>
        <v>1782.0794699206212</v>
      </c>
      <c r="K375" s="23">
        <f t="shared" si="41"/>
        <v>2025.5794699206212</v>
      </c>
      <c r="L375" s="23">
        <f t="shared" si="38"/>
        <v>2044.5984699206213</v>
      </c>
      <c r="M375" s="23">
        <f t="shared" si="42"/>
        <v>2035.0889699206214</v>
      </c>
      <c r="N375" s="23">
        <v>0.4</v>
      </c>
      <c r="O375" s="23">
        <v>57.4</v>
      </c>
      <c r="P375" s="23">
        <v>41.9</v>
      </c>
      <c r="Q375" s="23">
        <f t="shared" si="43"/>
        <v>43</v>
      </c>
      <c r="S375"/>
      <c r="T375"/>
      <c r="Y375" s="30"/>
      <c r="Z375" s="30"/>
      <c r="AA375" s="30"/>
      <c r="AB375" s="30"/>
      <c r="AD375">
        <v>207</v>
      </c>
      <c r="AE375">
        <v>34</v>
      </c>
      <c r="AF375">
        <v>23</v>
      </c>
      <c r="AG375">
        <v>13</v>
      </c>
      <c r="AH375">
        <v>8</v>
      </c>
      <c r="AI375">
        <v>31</v>
      </c>
      <c r="AJ375">
        <f t="shared" si="45"/>
        <v>4388.6925795053</v>
      </c>
      <c r="AK375">
        <f t="shared" si="45"/>
        <v>720.8480565371025</v>
      </c>
      <c r="AL375">
        <f t="shared" si="45"/>
        <v>487.63250883392226</v>
      </c>
      <c r="AM375">
        <f t="shared" si="45"/>
        <v>275.61837455830386</v>
      </c>
      <c r="AN375">
        <f t="shared" si="45"/>
        <v>169.61130742049468</v>
      </c>
      <c r="AO375">
        <f t="shared" si="45"/>
        <v>657.243816254417</v>
      </c>
      <c r="AP375" s="26">
        <v>0.005</v>
      </c>
      <c r="AS375" s="26">
        <v>0.011</v>
      </c>
      <c r="AU375">
        <v>-0.3992848396</v>
      </c>
      <c r="AV375">
        <f t="shared" si="44"/>
        <v>0.18071516039999996</v>
      </c>
      <c r="AW375" s="24">
        <v>0.006</v>
      </c>
    </row>
    <row r="376" spans="1:49" ht="12.75">
      <c r="A376" s="19">
        <v>37694</v>
      </c>
      <c r="B376" s="22">
        <v>73</v>
      </c>
      <c r="C376" s="21">
        <v>0.832870364</v>
      </c>
      <c r="D376" s="20">
        <v>0.832870364</v>
      </c>
      <c r="E376" s="24">
        <v>0</v>
      </c>
      <c r="F376">
        <v>39.55906912</v>
      </c>
      <c r="G376">
        <v>-76.22049056</v>
      </c>
      <c r="H376" s="26">
        <v>855.1</v>
      </c>
      <c r="I376" s="23">
        <f t="shared" si="39"/>
        <v>819.95</v>
      </c>
      <c r="J376">
        <f t="shared" si="40"/>
        <v>1757.7380988511009</v>
      </c>
      <c r="K376" s="23">
        <f t="shared" si="41"/>
        <v>2001.2380988511009</v>
      </c>
      <c r="L376" s="23">
        <f t="shared" si="38"/>
        <v>2020.2570988511009</v>
      </c>
      <c r="M376" s="23">
        <f t="shared" si="42"/>
        <v>2010.747598851101</v>
      </c>
      <c r="N376" s="23">
        <v>0.3</v>
      </c>
      <c r="O376" s="23">
        <v>57.2</v>
      </c>
      <c r="P376" s="23">
        <v>43.2</v>
      </c>
      <c r="Q376" s="23">
        <f t="shared" si="43"/>
        <v>42.55</v>
      </c>
      <c r="S376"/>
      <c r="T376"/>
      <c r="Y376" s="30"/>
      <c r="Z376" s="30"/>
      <c r="AA376" s="30"/>
      <c r="AB376" s="30"/>
      <c r="AD376">
        <v>220</v>
      </c>
      <c r="AE376">
        <v>24</v>
      </c>
      <c r="AF376">
        <v>22</v>
      </c>
      <c r="AG376">
        <v>7</v>
      </c>
      <c r="AH376">
        <v>6</v>
      </c>
      <c r="AI376">
        <v>33</v>
      </c>
      <c r="AJ376">
        <f t="shared" si="45"/>
        <v>4664.310954063604</v>
      </c>
      <c r="AK376">
        <f t="shared" si="45"/>
        <v>508.8339222614841</v>
      </c>
      <c r="AL376">
        <f t="shared" si="45"/>
        <v>466.4310954063604</v>
      </c>
      <c r="AM376">
        <f t="shared" si="45"/>
        <v>148.40989399293287</v>
      </c>
      <c r="AN376">
        <f t="shared" si="45"/>
        <v>127.20848056537102</v>
      </c>
      <c r="AO376">
        <f t="shared" si="45"/>
        <v>699.6466431095406</v>
      </c>
      <c r="AP376" s="26">
        <v>0.006</v>
      </c>
      <c r="AS376" s="26">
        <v>0.012</v>
      </c>
      <c r="AU376">
        <v>-0.4002757072</v>
      </c>
      <c r="AV376">
        <f t="shared" si="44"/>
        <v>0.17972429279999996</v>
      </c>
      <c r="AW376" s="24">
        <v>0.005</v>
      </c>
    </row>
    <row r="377" spans="1:49" ht="12.75">
      <c r="A377" s="19">
        <v>37694</v>
      </c>
      <c r="B377" s="22">
        <v>73</v>
      </c>
      <c r="C377" s="21">
        <v>0.832986116</v>
      </c>
      <c r="D377" s="20">
        <v>0.832986116</v>
      </c>
      <c r="E377" s="24">
        <v>0</v>
      </c>
      <c r="F377">
        <v>39.56474058</v>
      </c>
      <c r="G377">
        <v>-76.22148184</v>
      </c>
      <c r="H377" s="26">
        <v>858.5</v>
      </c>
      <c r="I377" s="23">
        <f t="shared" si="39"/>
        <v>823.35</v>
      </c>
      <c r="J377">
        <f t="shared" si="40"/>
        <v>1723.3761747324907</v>
      </c>
      <c r="K377" s="23">
        <f t="shared" si="41"/>
        <v>1966.8761747324907</v>
      </c>
      <c r="L377" s="23">
        <f t="shared" si="38"/>
        <v>1985.8951747324907</v>
      </c>
      <c r="M377" s="23">
        <f t="shared" si="42"/>
        <v>1976.3856747324908</v>
      </c>
      <c r="N377" s="23">
        <v>0.4</v>
      </c>
      <c r="O377" s="23">
        <v>57.3</v>
      </c>
      <c r="P377" s="23">
        <v>42.8</v>
      </c>
      <c r="Q377" s="23">
        <f t="shared" si="43"/>
        <v>43</v>
      </c>
      <c r="S377">
        <v>9.55E-07</v>
      </c>
      <c r="T377">
        <v>8.81E-07</v>
      </c>
      <c r="U377">
        <v>7.9E-07</v>
      </c>
      <c r="V377">
        <v>1.89E-06</v>
      </c>
      <c r="W377">
        <v>7.57E-07</v>
      </c>
      <c r="X377">
        <v>-7.58E-07</v>
      </c>
      <c r="Y377" s="30">
        <v>796</v>
      </c>
      <c r="Z377" s="30">
        <v>290.8</v>
      </c>
      <c r="AA377" s="30">
        <v>284.4</v>
      </c>
      <c r="AB377" s="30">
        <v>15.6</v>
      </c>
      <c r="AD377">
        <v>181</v>
      </c>
      <c r="AE377">
        <v>26</v>
      </c>
      <c r="AF377">
        <v>12</v>
      </c>
      <c r="AG377">
        <v>8</v>
      </c>
      <c r="AH377">
        <v>5</v>
      </c>
      <c r="AI377">
        <v>31</v>
      </c>
      <c r="AJ377">
        <f t="shared" si="45"/>
        <v>3837.4558303886924</v>
      </c>
      <c r="AK377">
        <f t="shared" si="45"/>
        <v>551.2367491166077</v>
      </c>
      <c r="AL377">
        <f t="shared" si="45"/>
        <v>254.41696113074204</v>
      </c>
      <c r="AM377">
        <f t="shared" si="45"/>
        <v>169.61130742049468</v>
      </c>
      <c r="AN377">
        <f t="shared" si="45"/>
        <v>106.00706713780919</v>
      </c>
      <c r="AO377">
        <f t="shared" si="45"/>
        <v>657.243816254417</v>
      </c>
      <c r="AP377" s="26">
        <v>0.005</v>
      </c>
      <c r="AS377" s="26">
        <v>0.011</v>
      </c>
      <c r="AU377">
        <v>-0.3989380002</v>
      </c>
      <c r="AV377">
        <f t="shared" si="44"/>
        <v>0.18106199979999998</v>
      </c>
      <c r="AW377" s="24">
        <v>0.003</v>
      </c>
    </row>
    <row r="378" spans="1:49" ht="12.75">
      <c r="A378" s="19">
        <v>37694</v>
      </c>
      <c r="B378" s="22">
        <v>73</v>
      </c>
      <c r="C378" s="21">
        <v>0.833101869</v>
      </c>
      <c r="D378" s="20">
        <v>0.833101869</v>
      </c>
      <c r="E378" s="24">
        <v>0</v>
      </c>
      <c r="F378">
        <v>39.57054718</v>
      </c>
      <c r="G378">
        <v>-76.21978595</v>
      </c>
      <c r="H378" s="26">
        <v>861</v>
      </c>
      <c r="I378" s="23">
        <f t="shared" si="39"/>
        <v>825.85</v>
      </c>
      <c r="J378">
        <f t="shared" si="40"/>
        <v>1698.2004600447892</v>
      </c>
      <c r="K378" s="23">
        <f t="shared" si="41"/>
        <v>1941.7004600447892</v>
      </c>
      <c r="L378" s="23">
        <f t="shared" si="38"/>
        <v>1960.7194600447892</v>
      </c>
      <c r="M378" s="23">
        <f t="shared" si="42"/>
        <v>1951.209960044789</v>
      </c>
      <c r="N378" s="23">
        <v>0.4</v>
      </c>
      <c r="O378" s="23">
        <v>57.6</v>
      </c>
      <c r="P378" s="23">
        <v>44.6</v>
      </c>
      <c r="Q378" s="23">
        <f t="shared" si="43"/>
        <v>43.7</v>
      </c>
      <c r="S378"/>
      <c r="T378"/>
      <c r="Y378" s="30"/>
      <c r="Z378" s="30"/>
      <c r="AA378" s="30"/>
      <c r="AB378" s="30"/>
      <c r="AC378">
        <v>1074</v>
      </c>
      <c r="AD378">
        <v>215</v>
      </c>
      <c r="AE378">
        <v>24</v>
      </c>
      <c r="AF378">
        <v>17</v>
      </c>
      <c r="AG378">
        <v>10</v>
      </c>
      <c r="AH378">
        <v>3</v>
      </c>
      <c r="AI378">
        <v>29</v>
      </c>
      <c r="AJ378">
        <f t="shared" si="45"/>
        <v>4558.303886925795</v>
      </c>
      <c r="AK378">
        <f t="shared" si="45"/>
        <v>508.8339222614841</v>
      </c>
      <c r="AL378">
        <f t="shared" si="45"/>
        <v>360.42402826855124</v>
      </c>
      <c r="AM378">
        <f t="shared" si="45"/>
        <v>212.01413427561837</v>
      </c>
      <c r="AN378">
        <f t="shared" si="45"/>
        <v>63.60424028268551</v>
      </c>
      <c r="AO378">
        <f t="shared" si="45"/>
        <v>614.8409893992932</v>
      </c>
      <c r="AP378" s="26">
        <v>0.004</v>
      </c>
      <c r="AS378" s="26">
        <v>0.011</v>
      </c>
      <c r="AU378">
        <v>-0.4208807349</v>
      </c>
      <c r="AV378">
        <f t="shared" si="44"/>
        <v>0.15911926509999996</v>
      </c>
      <c r="AW378" s="24">
        <v>-0.001</v>
      </c>
    </row>
    <row r="379" spans="1:49" ht="12.75">
      <c r="A379" s="19">
        <v>37694</v>
      </c>
      <c r="B379" s="22">
        <v>73</v>
      </c>
      <c r="C379" s="21">
        <v>0.833217621</v>
      </c>
      <c r="D379" s="20">
        <v>0.833217621</v>
      </c>
      <c r="E379" s="24">
        <v>0</v>
      </c>
      <c r="F379">
        <v>39.57557821</v>
      </c>
      <c r="G379">
        <v>-76.21531791</v>
      </c>
      <c r="H379" s="26">
        <v>862.6</v>
      </c>
      <c r="I379" s="23">
        <f t="shared" si="39"/>
        <v>827.45</v>
      </c>
      <c r="J379">
        <f t="shared" si="40"/>
        <v>1682.1279670392544</v>
      </c>
      <c r="K379" s="23">
        <f t="shared" si="41"/>
        <v>1925.6279670392544</v>
      </c>
      <c r="L379" s="23">
        <f t="shared" si="38"/>
        <v>1944.6469670392544</v>
      </c>
      <c r="M379" s="23">
        <f t="shared" si="42"/>
        <v>1935.1374670392543</v>
      </c>
      <c r="N379" s="23">
        <v>0.1</v>
      </c>
      <c r="O379" s="23">
        <v>58.2</v>
      </c>
      <c r="P379" s="23">
        <v>42.2</v>
      </c>
      <c r="Q379" s="23">
        <f t="shared" si="43"/>
        <v>43.400000000000006</v>
      </c>
      <c r="S379"/>
      <c r="T379"/>
      <c r="Y379" s="30"/>
      <c r="Z379" s="30"/>
      <c r="AA379" s="30"/>
      <c r="AB379" s="30"/>
      <c r="AD379">
        <v>202</v>
      </c>
      <c r="AE379">
        <v>26</v>
      </c>
      <c r="AF379">
        <v>15</v>
      </c>
      <c r="AG379">
        <v>9</v>
      </c>
      <c r="AH379">
        <v>1</v>
      </c>
      <c r="AI379">
        <v>21</v>
      </c>
      <c r="AJ379">
        <f t="shared" si="45"/>
        <v>4282.685512367491</v>
      </c>
      <c r="AK379">
        <f t="shared" si="45"/>
        <v>551.2367491166077</v>
      </c>
      <c r="AL379">
        <f t="shared" si="45"/>
        <v>318.02120141342755</v>
      </c>
      <c r="AM379">
        <f t="shared" si="45"/>
        <v>190.81272084805653</v>
      </c>
      <c r="AN379">
        <f t="shared" si="45"/>
        <v>21.201413427561835</v>
      </c>
      <c r="AO379">
        <f t="shared" si="45"/>
        <v>445.22968197879857</v>
      </c>
      <c r="AP379" s="26">
        <v>0.004</v>
      </c>
      <c r="AS379" s="26">
        <v>0.011</v>
      </c>
      <c r="AU379">
        <v>-0.432580173</v>
      </c>
      <c r="AV379">
        <f t="shared" si="44"/>
        <v>0.14741982699999995</v>
      </c>
      <c r="AW379" s="24">
        <v>0.003</v>
      </c>
    </row>
    <row r="380" spans="1:49" ht="12.75">
      <c r="A380" s="19">
        <v>37694</v>
      </c>
      <c r="B380" s="22">
        <v>73</v>
      </c>
      <c r="C380" s="21">
        <v>0.833333313</v>
      </c>
      <c r="D380" s="20">
        <v>0.833333313</v>
      </c>
      <c r="E380" s="24">
        <v>0</v>
      </c>
      <c r="F380">
        <v>39.57874927</v>
      </c>
      <c r="G380">
        <v>-76.20812534</v>
      </c>
      <c r="H380" s="26">
        <v>863.9</v>
      </c>
      <c r="I380" s="23">
        <f t="shared" si="39"/>
        <v>828.75</v>
      </c>
      <c r="J380">
        <f t="shared" si="40"/>
        <v>1669.091933950724</v>
      </c>
      <c r="K380" s="23">
        <f t="shared" si="41"/>
        <v>1912.591933950724</v>
      </c>
      <c r="L380" s="23">
        <f t="shared" si="38"/>
        <v>1931.610933950724</v>
      </c>
      <c r="M380" s="23">
        <f t="shared" si="42"/>
        <v>1922.1014339507242</v>
      </c>
      <c r="N380" s="23">
        <v>0.1</v>
      </c>
      <c r="O380" s="23">
        <v>58.5</v>
      </c>
      <c r="P380" s="23">
        <v>43.1</v>
      </c>
      <c r="Q380" s="23">
        <f t="shared" si="43"/>
        <v>42.650000000000006</v>
      </c>
      <c r="S380">
        <v>6.27E-07</v>
      </c>
      <c r="T380">
        <v>7.9E-07</v>
      </c>
      <c r="U380">
        <v>6.4E-07</v>
      </c>
      <c r="V380">
        <v>1.86E-06</v>
      </c>
      <c r="W380">
        <v>7.49E-07</v>
      </c>
      <c r="X380">
        <v>-6.2E-07</v>
      </c>
      <c r="Y380" s="30">
        <v>803.5</v>
      </c>
      <c r="Z380" s="30">
        <v>290.8</v>
      </c>
      <c r="AA380" s="30">
        <v>284.4</v>
      </c>
      <c r="AB380" s="30">
        <v>15.6</v>
      </c>
      <c r="AD380">
        <v>184</v>
      </c>
      <c r="AE380">
        <v>19</v>
      </c>
      <c r="AF380">
        <v>18</v>
      </c>
      <c r="AG380">
        <v>15</v>
      </c>
      <c r="AH380">
        <v>5</v>
      </c>
      <c r="AI380">
        <v>15</v>
      </c>
      <c r="AJ380">
        <f t="shared" si="45"/>
        <v>3901.060070671378</v>
      </c>
      <c r="AK380">
        <f t="shared" si="45"/>
        <v>402.8268551236749</v>
      </c>
      <c r="AL380">
        <f t="shared" si="45"/>
        <v>381.62544169611306</v>
      </c>
      <c r="AM380">
        <f t="shared" si="45"/>
        <v>318.02120141342755</v>
      </c>
      <c r="AN380">
        <f t="shared" si="45"/>
        <v>106.00706713780919</v>
      </c>
      <c r="AO380">
        <f t="shared" si="45"/>
        <v>318.02120141342755</v>
      </c>
      <c r="AP380" s="26">
        <v>0.006</v>
      </c>
      <c r="AS380" s="26">
        <v>0.012</v>
      </c>
      <c r="AU380">
        <v>-0.4694233537</v>
      </c>
      <c r="AV380">
        <f t="shared" si="44"/>
        <v>0.11057664629999997</v>
      </c>
      <c r="AW380" s="24">
        <v>0.01</v>
      </c>
    </row>
    <row r="381" spans="1:49" ht="12.75">
      <c r="A381" s="19">
        <v>37694</v>
      </c>
      <c r="B381" s="22">
        <v>73</v>
      </c>
      <c r="C381" s="21">
        <v>0.833449066</v>
      </c>
      <c r="D381" s="20">
        <v>0.833449066</v>
      </c>
      <c r="E381" s="24">
        <v>0</v>
      </c>
      <c r="F381">
        <v>39.57879271</v>
      </c>
      <c r="G381">
        <v>-76.19915831</v>
      </c>
      <c r="H381" s="26">
        <v>866.1</v>
      </c>
      <c r="I381" s="23">
        <f t="shared" si="39"/>
        <v>830.95</v>
      </c>
      <c r="J381">
        <f t="shared" si="40"/>
        <v>1647.0774690255794</v>
      </c>
      <c r="K381" s="23">
        <f t="shared" si="41"/>
        <v>1890.5774690255794</v>
      </c>
      <c r="L381" s="23">
        <f t="shared" si="38"/>
        <v>1909.5964690255794</v>
      </c>
      <c r="M381" s="23">
        <f t="shared" si="42"/>
        <v>1900.0869690255795</v>
      </c>
      <c r="N381" s="23">
        <v>0.2</v>
      </c>
      <c r="O381" s="23">
        <v>58.4</v>
      </c>
      <c r="P381" s="23">
        <v>40</v>
      </c>
      <c r="Q381" s="23">
        <f t="shared" si="43"/>
        <v>41.55</v>
      </c>
      <c r="S381"/>
      <c r="T381"/>
      <c r="Y381" s="30"/>
      <c r="Z381" s="30"/>
      <c r="AA381" s="30"/>
      <c r="AB381" s="30"/>
      <c r="AD381">
        <v>222</v>
      </c>
      <c r="AE381">
        <v>25</v>
      </c>
      <c r="AF381">
        <v>17</v>
      </c>
      <c r="AG381">
        <v>11</v>
      </c>
      <c r="AH381">
        <v>9</v>
      </c>
      <c r="AI381">
        <v>27</v>
      </c>
      <c r="AJ381">
        <f t="shared" si="45"/>
        <v>4706.713780918728</v>
      </c>
      <c r="AK381">
        <f t="shared" si="45"/>
        <v>530.035335689046</v>
      </c>
      <c r="AL381">
        <f t="shared" si="45"/>
        <v>360.42402826855124</v>
      </c>
      <c r="AM381">
        <f t="shared" si="45"/>
        <v>233.2155477031802</v>
      </c>
      <c r="AN381">
        <f t="shared" si="45"/>
        <v>190.81272084805653</v>
      </c>
      <c r="AO381">
        <f t="shared" si="45"/>
        <v>572.4381625441696</v>
      </c>
      <c r="AP381" s="26">
        <v>0.006</v>
      </c>
      <c r="AS381" s="26">
        <v>0.001</v>
      </c>
      <c r="AU381">
        <v>-0.4448049963</v>
      </c>
      <c r="AV381">
        <f t="shared" si="44"/>
        <v>0.13519500369999998</v>
      </c>
      <c r="AW381" s="24">
        <v>0.006</v>
      </c>
    </row>
    <row r="382" spans="1:49" ht="12.75">
      <c r="A382" s="19">
        <v>37694</v>
      </c>
      <c r="B382" s="22">
        <v>73</v>
      </c>
      <c r="C382" s="21">
        <v>0.833564818</v>
      </c>
      <c r="D382" s="20">
        <v>0.833564818</v>
      </c>
      <c r="E382" s="24">
        <v>0</v>
      </c>
      <c r="F382">
        <v>39.57550418</v>
      </c>
      <c r="G382">
        <v>-76.19095578</v>
      </c>
      <c r="H382" s="26">
        <v>868.6</v>
      </c>
      <c r="I382" s="23">
        <f t="shared" si="39"/>
        <v>833.45</v>
      </c>
      <c r="J382">
        <f t="shared" si="40"/>
        <v>1622.1316698879111</v>
      </c>
      <c r="K382" s="23">
        <f t="shared" si="41"/>
        <v>1865.6316698879111</v>
      </c>
      <c r="L382" s="23">
        <f t="shared" si="38"/>
        <v>1884.6506698879111</v>
      </c>
      <c r="M382" s="23">
        <f t="shared" si="42"/>
        <v>1875.141169887911</v>
      </c>
      <c r="N382" s="23">
        <v>0.1</v>
      </c>
      <c r="O382" s="23">
        <v>54.2</v>
      </c>
      <c r="P382" s="23">
        <v>40.3</v>
      </c>
      <c r="Q382" s="23">
        <f t="shared" si="43"/>
        <v>40.15</v>
      </c>
      <c r="S382"/>
      <c r="T382"/>
      <c r="Y382" s="30"/>
      <c r="Z382" s="30"/>
      <c r="AA382" s="30"/>
      <c r="AB382" s="30"/>
      <c r="AD382">
        <v>168</v>
      </c>
      <c r="AE382">
        <v>22</v>
      </c>
      <c r="AF382">
        <v>19</v>
      </c>
      <c r="AG382">
        <v>12</v>
      </c>
      <c r="AH382">
        <v>2</v>
      </c>
      <c r="AI382">
        <v>20</v>
      </c>
      <c r="AJ382">
        <f t="shared" si="45"/>
        <v>3561.8374558303885</v>
      </c>
      <c r="AK382">
        <f t="shared" si="45"/>
        <v>466.4310954063604</v>
      </c>
      <c r="AL382">
        <f t="shared" si="45"/>
        <v>402.8268551236749</v>
      </c>
      <c r="AM382">
        <f t="shared" si="45"/>
        <v>254.41696113074204</v>
      </c>
      <c r="AN382">
        <f t="shared" si="45"/>
        <v>42.40282685512367</v>
      </c>
      <c r="AO382">
        <f t="shared" si="45"/>
        <v>424.02826855123675</v>
      </c>
      <c r="AP382" s="26">
        <v>0.004</v>
      </c>
      <c r="AS382" s="26">
        <v>0</v>
      </c>
      <c r="AU382">
        <v>-0.4411390126</v>
      </c>
      <c r="AV382">
        <f t="shared" si="44"/>
        <v>0.13886098739999997</v>
      </c>
      <c r="AW382" s="24">
        <v>0.004</v>
      </c>
    </row>
    <row r="383" spans="1:49" ht="12.75">
      <c r="A383" s="19">
        <v>37694</v>
      </c>
      <c r="B383" s="22">
        <v>73</v>
      </c>
      <c r="C383" s="21">
        <v>0.83368057</v>
      </c>
      <c r="D383" s="20">
        <v>0.83368057</v>
      </c>
      <c r="E383" s="24">
        <v>0</v>
      </c>
      <c r="F383">
        <v>39.56915179</v>
      </c>
      <c r="G383">
        <v>-76.18554128</v>
      </c>
      <c r="H383" s="26">
        <v>870.7</v>
      </c>
      <c r="I383" s="23">
        <f t="shared" si="39"/>
        <v>835.5500000000001</v>
      </c>
      <c r="J383">
        <f t="shared" si="40"/>
        <v>1601.2349567857295</v>
      </c>
      <c r="K383" s="23">
        <f t="shared" si="41"/>
        <v>1844.7349567857295</v>
      </c>
      <c r="L383" s="23">
        <f t="shared" si="38"/>
        <v>1863.7539567857295</v>
      </c>
      <c r="M383" s="23">
        <f t="shared" si="42"/>
        <v>1854.2444567857297</v>
      </c>
      <c r="N383" s="23">
        <v>0.2</v>
      </c>
      <c r="O383" s="23">
        <v>50.6</v>
      </c>
      <c r="P383" s="23">
        <v>37.8</v>
      </c>
      <c r="Q383" s="23">
        <f t="shared" si="43"/>
        <v>39.05</v>
      </c>
      <c r="S383">
        <v>3.87E-07</v>
      </c>
      <c r="T383">
        <v>5.1E-07</v>
      </c>
      <c r="U383">
        <v>1.19E-06</v>
      </c>
      <c r="V383">
        <v>1.8E-06</v>
      </c>
      <c r="W383">
        <v>7.1E-07</v>
      </c>
      <c r="X383">
        <v>-6.04E-07</v>
      </c>
      <c r="Y383" s="30">
        <v>809.2</v>
      </c>
      <c r="Z383" s="30">
        <v>290.7</v>
      </c>
      <c r="AA383" s="30">
        <v>284.3</v>
      </c>
      <c r="AB383" s="30">
        <v>15.8</v>
      </c>
      <c r="AD383">
        <v>194</v>
      </c>
      <c r="AE383">
        <v>22</v>
      </c>
      <c r="AF383">
        <v>16</v>
      </c>
      <c r="AG383">
        <v>11</v>
      </c>
      <c r="AH383">
        <v>6</v>
      </c>
      <c r="AI383">
        <v>27</v>
      </c>
      <c r="AJ383">
        <f t="shared" si="45"/>
        <v>4113.074204946996</v>
      </c>
      <c r="AK383">
        <f t="shared" si="45"/>
        <v>466.4310954063604</v>
      </c>
      <c r="AL383">
        <f t="shared" si="45"/>
        <v>339.22261484098937</v>
      </c>
      <c r="AM383">
        <f t="shared" si="45"/>
        <v>233.2155477031802</v>
      </c>
      <c r="AN383">
        <f t="shared" si="45"/>
        <v>127.20848056537102</v>
      </c>
      <c r="AO383">
        <f t="shared" si="45"/>
        <v>572.4381625441696</v>
      </c>
      <c r="AP383" s="26">
        <v>0.004</v>
      </c>
      <c r="AS383" s="26">
        <v>0.012</v>
      </c>
      <c r="AU383">
        <v>-0.4593570828</v>
      </c>
      <c r="AV383">
        <f t="shared" si="44"/>
        <v>0.12064291719999998</v>
      </c>
      <c r="AW383" s="24">
        <v>0.002</v>
      </c>
    </row>
    <row r="384" spans="1:49" ht="12.75">
      <c r="A384" s="19">
        <v>37694</v>
      </c>
      <c r="B384" s="22">
        <v>73</v>
      </c>
      <c r="C384" s="21">
        <v>0.833796322</v>
      </c>
      <c r="D384" s="20">
        <v>0.833796322</v>
      </c>
      <c r="E384" s="24">
        <v>0</v>
      </c>
      <c r="F384">
        <v>39.56152147</v>
      </c>
      <c r="G384">
        <v>-76.18448879</v>
      </c>
      <c r="H384" s="26">
        <v>872.8</v>
      </c>
      <c r="I384" s="23">
        <f t="shared" si="39"/>
        <v>837.65</v>
      </c>
      <c r="J384">
        <f t="shared" si="40"/>
        <v>1580.3906978356597</v>
      </c>
      <c r="K384" s="23">
        <f t="shared" si="41"/>
        <v>1823.8906978356597</v>
      </c>
      <c r="L384" s="23">
        <f t="shared" si="38"/>
        <v>1842.9096978356597</v>
      </c>
      <c r="M384" s="23">
        <f t="shared" si="42"/>
        <v>1833.4001978356596</v>
      </c>
      <c r="N384" s="23">
        <v>0.5</v>
      </c>
      <c r="O384" s="23">
        <v>48.7</v>
      </c>
      <c r="P384" s="23">
        <v>38.9</v>
      </c>
      <c r="Q384" s="23">
        <f t="shared" si="43"/>
        <v>38.349999999999994</v>
      </c>
      <c r="S384"/>
      <c r="T384"/>
      <c r="Y384" s="30"/>
      <c r="Z384" s="30"/>
      <c r="AA384" s="30"/>
      <c r="AB384" s="30"/>
      <c r="AC384">
        <v>1064</v>
      </c>
      <c r="AD384">
        <v>174</v>
      </c>
      <c r="AE384">
        <v>28</v>
      </c>
      <c r="AF384">
        <v>20</v>
      </c>
      <c r="AG384">
        <v>14</v>
      </c>
      <c r="AH384">
        <v>4</v>
      </c>
      <c r="AI384">
        <v>29</v>
      </c>
      <c r="AJ384">
        <f t="shared" si="45"/>
        <v>3689.04593639576</v>
      </c>
      <c r="AK384">
        <f t="shared" si="45"/>
        <v>593.6395759717315</v>
      </c>
      <c r="AL384">
        <f t="shared" si="45"/>
        <v>424.02826855123675</v>
      </c>
      <c r="AM384">
        <f t="shared" si="45"/>
        <v>296.81978798586573</v>
      </c>
      <c r="AN384">
        <f t="shared" si="45"/>
        <v>84.80565371024734</v>
      </c>
      <c r="AO384">
        <f t="shared" si="45"/>
        <v>614.8409893992932</v>
      </c>
      <c r="AP384" s="26">
        <v>0.005</v>
      </c>
      <c r="AS384" s="26">
        <v>0.013</v>
      </c>
      <c r="AU384">
        <v>-0.4310142994</v>
      </c>
      <c r="AV384">
        <f t="shared" si="44"/>
        <v>0.14898570059999994</v>
      </c>
      <c r="AW384" s="24">
        <v>-0.001</v>
      </c>
    </row>
    <row r="385" spans="1:49" ht="12.75">
      <c r="A385" s="19">
        <v>37694</v>
      </c>
      <c r="B385" s="22">
        <v>73</v>
      </c>
      <c r="C385" s="21">
        <v>0.833912015</v>
      </c>
      <c r="D385" s="20">
        <v>0.833912015</v>
      </c>
      <c r="E385" s="24">
        <v>0</v>
      </c>
      <c r="F385">
        <v>39.55496226</v>
      </c>
      <c r="G385">
        <v>-76.18962086</v>
      </c>
      <c r="H385" s="26">
        <v>874.3</v>
      </c>
      <c r="I385" s="23">
        <f t="shared" si="39"/>
        <v>839.15</v>
      </c>
      <c r="J385">
        <f t="shared" si="40"/>
        <v>1565.5339106450863</v>
      </c>
      <c r="K385" s="23">
        <f t="shared" si="41"/>
        <v>1809.0339106450863</v>
      </c>
      <c r="L385" s="23">
        <f t="shared" si="38"/>
        <v>1828.0529106450863</v>
      </c>
      <c r="M385" s="23">
        <f t="shared" si="42"/>
        <v>1818.5434106450862</v>
      </c>
      <c r="N385" s="23">
        <v>0.6</v>
      </c>
      <c r="O385" s="23">
        <v>47.1</v>
      </c>
      <c r="P385" s="23">
        <v>38.4</v>
      </c>
      <c r="Q385" s="23">
        <f t="shared" si="43"/>
        <v>38.65</v>
      </c>
      <c r="S385"/>
      <c r="T385"/>
      <c r="Y385" s="30"/>
      <c r="Z385" s="30"/>
      <c r="AA385" s="30"/>
      <c r="AB385" s="30"/>
      <c r="AD385">
        <v>193</v>
      </c>
      <c r="AE385">
        <v>25</v>
      </c>
      <c r="AF385">
        <v>20</v>
      </c>
      <c r="AG385">
        <v>7</v>
      </c>
      <c r="AH385">
        <v>3</v>
      </c>
      <c r="AI385">
        <v>26</v>
      </c>
      <c r="AJ385">
        <f t="shared" si="45"/>
        <v>4091.8727915194345</v>
      </c>
      <c r="AK385">
        <f t="shared" si="45"/>
        <v>530.035335689046</v>
      </c>
      <c r="AL385">
        <f t="shared" si="45"/>
        <v>424.02826855123675</v>
      </c>
      <c r="AM385">
        <f t="shared" si="45"/>
        <v>148.40989399293287</v>
      </c>
      <c r="AN385">
        <f t="shared" si="45"/>
        <v>63.60424028268551</v>
      </c>
      <c r="AO385">
        <f t="shared" si="45"/>
        <v>551.2367491166077</v>
      </c>
      <c r="AP385" s="26">
        <v>0.006</v>
      </c>
      <c r="AS385" s="26">
        <v>0.013</v>
      </c>
      <c r="AU385">
        <v>-0.4464387298</v>
      </c>
      <c r="AV385">
        <f t="shared" si="44"/>
        <v>0.13356127019999997</v>
      </c>
      <c r="AW385" s="24">
        <v>0.008</v>
      </c>
    </row>
    <row r="386" spans="1:49" ht="12.75">
      <c r="A386" s="19">
        <v>37694</v>
      </c>
      <c r="B386" s="22">
        <v>73</v>
      </c>
      <c r="C386" s="21">
        <v>0.834027767</v>
      </c>
      <c r="D386" s="20">
        <v>0.834027767</v>
      </c>
      <c r="E386" s="24">
        <v>0</v>
      </c>
      <c r="F386">
        <v>39.55129071</v>
      </c>
      <c r="G386">
        <v>-76.19728871</v>
      </c>
      <c r="H386" s="26">
        <v>876.9</v>
      </c>
      <c r="I386" s="23">
        <f t="shared" si="39"/>
        <v>841.75</v>
      </c>
      <c r="J386">
        <f t="shared" si="40"/>
        <v>1539.8449454646423</v>
      </c>
      <c r="K386" s="23">
        <f t="shared" si="41"/>
        <v>1783.3449454646423</v>
      </c>
      <c r="L386" s="23">
        <f t="shared" si="38"/>
        <v>1802.3639454646423</v>
      </c>
      <c r="M386" s="23">
        <f t="shared" si="42"/>
        <v>1792.8544454646421</v>
      </c>
      <c r="N386" s="23">
        <v>0.7</v>
      </c>
      <c r="O386" s="23">
        <v>44.1</v>
      </c>
      <c r="P386" s="23">
        <v>40.4</v>
      </c>
      <c r="Q386" s="23">
        <f t="shared" si="43"/>
        <v>39.4</v>
      </c>
      <c r="S386">
        <v>2.4E-07</v>
      </c>
      <c r="T386">
        <v>1.06E-06</v>
      </c>
      <c r="U386">
        <v>8.87E-07</v>
      </c>
      <c r="V386">
        <v>1.7E-06</v>
      </c>
      <c r="W386">
        <v>6.87E-07</v>
      </c>
      <c r="X386">
        <v>-7.29E-07</v>
      </c>
      <c r="Y386" s="30">
        <v>815.9</v>
      </c>
      <c r="Z386" s="30">
        <v>290.7</v>
      </c>
      <c r="AA386" s="30">
        <v>284.3</v>
      </c>
      <c r="AB386" s="30">
        <v>15.8</v>
      </c>
      <c r="AD386">
        <v>233</v>
      </c>
      <c r="AE386">
        <v>22</v>
      </c>
      <c r="AF386">
        <v>21</v>
      </c>
      <c r="AG386">
        <v>11</v>
      </c>
      <c r="AH386">
        <v>7</v>
      </c>
      <c r="AI386">
        <v>28</v>
      </c>
      <c r="AJ386">
        <f t="shared" si="45"/>
        <v>4939.929328621908</v>
      </c>
      <c r="AK386">
        <f t="shared" si="45"/>
        <v>466.4310954063604</v>
      </c>
      <c r="AL386">
        <f t="shared" si="45"/>
        <v>445.22968197879857</v>
      </c>
      <c r="AM386">
        <f t="shared" si="45"/>
        <v>233.2155477031802</v>
      </c>
      <c r="AN386">
        <f t="shared" si="45"/>
        <v>148.40989399293287</v>
      </c>
      <c r="AO386">
        <f t="shared" si="45"/>
        <v>593.6395759717315</v>
      </c>
      <c r="AP386" s="26">
        <v>0.004</v>
      </c>
      <c r="AS386" s="26">
        <v>0.01</v>
      </c>
      <c r="AU386">
        <v>-0.4232651293</v>
      </c>
      <c r="AV386">
        <f t="shared" si="44"/>
        <v>0.15673487069999997</v>
      </c>
      <c r="AW386" s="24">
        <v>0.006</v>
      </c>
    </row>
    <row r="387" spans="1:49" ht="12.75">
      <c r="A387" s="19">
        <v>37694</v>
      </c>
      <c r="B387" s="22">
        <v>73</v>
      </c>
      <c r="C387" s="21">
        <v>0.834143519</v>
      </c>
      <c r="D387" s="20">
        <v>0.834143519</v>
      </c>
      <c r="E387" s="24">
        <v>0</v>
      </c>
      <c r="F387">
        <v>39.55226308</v>
      </c>
      <c r="G387">
        <v>-76.20625826</v>
      </c>
      <c r="H387" s="26">
        <v>878.3</v>
      </c>
      <c r="I387" s="23">
        <f t="shared" si="39"/>
        <v>843.15</v>
      </c>
      <c r="J387">
        <f t="shared" si="40"/>
        <v>1526.045272372749</v>
      </c>
      <c r="K387" s="23">
        <f t="shared" si="41"/>
        <v>1769.545272372749</v>
      </c>
      <c r="L387" s="23">
        <f t="shared" si="38"/>
        <v>1788.564272372749</v>
      </c>
      <c r="M387" s="23">
        <f t="shared" si="42"/>
        <v>1779.054772372749</v>
      </c>
      <c r="N387" s="23">
        <v>0.7</v>
      </c>
      <c r="O387" s="23">
        <v>42.7</v>
      </c>
      <c r="P387" s="23">
        <v>39.4</v>
      </c>
      <c r="Q387" s="23">
        <f t="shared" si="43"/>
        <v>39.9</v>
      </c>
      <c r="S387"/>
      <c r="T387"/>
      <c r="Y387" s="30"/>
      <c r="Z387" s="30"/>
      <c r="AA387" s="30"/>
      <c r="AB387" s="30"/>
      <c r="AD387">
        <v>224</v>
      </c>
      <c r="AE387">
        <v>24</v>
      </c>
      <c r="AF387">
        <v>22</v>
      </c>
      <c r="AG387">
        <v>9</v>
      </c>
      <c r="AH387">
        <v>3</v>
      </c>
      <c r="AI387">
        <v>19</v>
      </c>
      <c r="AJ387">
        <f t="shared" si="45"/>
        <v>4749.116607773852</v>
      </c>
      <c r="AK387">
        <f t="shared" si="45"/>
        <v>508.8339222614841</v>
      </c>
      <c r="AL387">
        <f t="shared" si="45"/>
        <v>466.4310954063604</v>
      </c>
      <c r="AM387">
        <f t="shared" si="45"/>
        <v>190.81272084805653</v>
      </c>
      <c r="AN387">
        <f t="shared" si="45"/>
        <v>63.60424028268551</v>
      </c>
      <c r="AO387">
        <f t="shared" si="45"/>
        <v>402.8268551236749</v>
      </c>
      <c r="AP387" s="26">
        <v>0.006</v>
      </c>
      <c r="AS387" s="26">
        <v>0.012</v>
      </c>
      <c r="AU387">
        <v>-0.4665781558</v>
      </c>
      <c r="AV387">
        <f t="shared" si="44"/>
        <v>0.11342184419999995</v>
      </c>
      <c r="AW387" s="24">
        <v>0.008</v>
      </c>
    </row>
    <row r="388" spans="1:49" ht="12.75">
      <c r="A388" s="19">
        <v>37694</v>
      </c>
      <c r="B388" s="22">
        <v>73</v>
      </c>
      <c r="C388" s="21">
        <v>0.834259272</v>
      </c>
      <c r="D388" s="20">
        <v>0.834259272</v>
      </c>
      <c r="E388" s="24">
        <v>0</v>
      </c>
      <c r="F388">
        <v>39.55576115</v>
      </c>
      <c r="G388">
        <v>-76.21293276</v>
      </c>
      <c r="H388" s="26">
        <v>881.2</v>
      </c>
      <c r="I388" s="23">
        <f t="shared" si="39"/>
        <v>846.0500000000001</v>
      </c>
      <c r="J388">
        <f t="shared" si="40"/>
        <v>1497.5329794082816</v>
      </c>
      <c r="K388" s="23">
        <f t="shared" si="41"/>
        <v>1741.0329794082816</v>
      </c>
      <c r="L388" s="23">
        <f t="shared" si="38"/>
        <v>1760.0519794082816</v>
      </c>
      <c r="M388" s="23">
        <f t="shared" si="42"/>
        <v>1750.5424794082815</v>
      </c>
      <c r="N388" s="23">
        <v>1</v>
      </c>
      <c r="O388" s="23">
        <v>42.2</v>
      </c>
      <c r="P388" s="23">
        <v>42.6</v>
      </c>
      <c r="Q388" s="23">
        <f t="shared" si="43"/>
        <v>41</v>
      </c>
      <c r="S388"/>
      <c r="T388"/>
      <c r="Y388" s="30"/>
      <c r="Z388" s="30"/>
      <c r="AA388" s="30"/>
      <c r="AB388" s="30"/>
      <c r="AD388">
        <v>185</v>
      </c>
      <c r="AE388">
        <v>29</v>
      </c>
      <c r="AF388">
        <v>26</v>
      </c>
      <c r="AG388">
        <v>9</v>
      </c>
      <c r="AH388">
        <v>4</v>
      </c>
      <c r="AI388">
        <v>31</v>
      </c>
      <c r="AJ388">
        <f t="shared" si="45"/>
        <v>3922.26148409894</v>
      </c>
      <c r="AK388">
        <f t="shared" si="45"/>
        <v>614.8409893992932</v>
      </c>
      <c r="AL388">
        <f t="shared" si="45"/>
        <v>551.2367491166077</v>
      </c>
      <c r="AM388">
        <f t="shared" si="45"/>
        <v>190.81272084805653</v>
      </c>
      <c r="AN388">
        <f t="shared" si="45"/>
        <v>84.80565371024734</v>
      </c>
      <c r="AO388">
        <f t="shared" si="45"/>
        <v>657.243816254417</v>
      </c>
      <c r="AP388" s="26">
        <v>0.004</v>
      </c>
      <c r="AS388" s="26">
        <v>0.001</v>
      </c>
      <c r="AU388">
        <v>-0.5158663392</v>
      </c>
      <c r="AV388">
        <f t="shared" si="44"/>
        <v>0.06413366079999994</v>
      </c>
      <c r="AW388" s="24">
        <v>0.002</v>
      </c>
    </row>
    <row r="389" spans="1:49" ht="12.75">
      <c r="A389" s="19">
        <v>37694</v>
      </c>
      <c r="B389" s="22">
        <v>73</v>
      </c>
      <c r="C389" s="21">
        <v>0.834375024</v>
      </c>
      <c r="D389" s="20">
        <v>0.834375024</v>
      </c>
      <c r="E389" s="24">
        <v>0</v>
      </c>
      <c r="F389">
        <v>39.56122792</v>
      </c>
      <c r="G389">
        <v>-76.2162101</v>
      </c>
      <c r="H389" s="26">
        <v>883.3</v>
      </c>
      <c r="I389" s="23">
        <f t="shared" si="39"/>
        <v>848.15</v>
      </c>
      <c r="J389">
        <f t="shared" si="40"/>
        <v>1476.9470901247944</v>
      </c>
      <c r="K389" s="23">
        <f t="shared" si="41"/>
        <v>1720.4470901247944</v>
      </c>
      <c r="L389" s="23">
        <f t="shared" si="38"/>
        <v>1739.4660901247944</v>
      </c>
      <c r="M389" s="23">
        <f t="shared" si="42"/>
        <v>1729.9565901247943</v>
      </c>
      <c r="N389" s="23">
        <v>1.1</v>
      </c>
      <c r="O389" s="23">
        <v>41.8</v>
      </c>
      <c r="P389" s="23">
        <v>38.9</v>
      </c>
      <c r="Q389" s="23">
        <f t="shared" si="43"/>
        <v>40.75</v>
      </c>
      <c r="S389">
        <v>8.35E-07</v>
      </c>
      <c r="T389">
        <v>6.31E-07</v>
      </c>
      <c r="U389">
        <v>1.2E-06</v>
      </c>
      <c r="V389">
        <v>1.61E-06</v>
      </c>
      <c r="W389">
        <v>5.84E-07</v>
      </c>
      <c r="X389">
        <v>-7.69E-07</v>
      </c>
      <c r="Y389" s="30">
        <v>822</v>
      </c>
      <c r="Z389" s="30">
        <v>290.6</v>
      </c>
      <c r="AA389" s="30">
        <v>284.2</v>
      </c>
      <c r="AB389" s="30">
        <v>16</v>
      </c>
      <c r="AD389">
        <v>204</v>
      </c>
      <c r="AE389">
        <v>26</v>
      </c>
      <c r="AF389">
        <v>26</v>
      </c>
      <c r="AG389">
        <v>12</v>
      </c>
      <c r="AH389">
        <v>4</v>
      </c>
      <c r="AI389">
        <v>21</v>
      </c>
      <c r="AJ389">
        <f t="shared" si="45"/>
        <v>4325.088339222615</v>
      </c>
      <c r="AK389">
        <f t="shared" si="45"/>
        <v>551.2367491166077</v>
      </c>
      <c r="AL389">
        <f t="shared" si="45"/>
        <v>551.2367491166077</v>
      </c>
      <c r="AM389">
        <f t="shared" si="45"/>
        <v>254.41696113074204</v>
      </c>
      <c r="AN389">
        <f t="shared" si="45"/>
        <v>84.80565371024734</v>
      </c>
      <c r="AO389">
        <f t="shared" si="45"/>
        <v>445.22968197879857</v>
      </c>
      <c r="AP389" s="26">
        <v>0.004</v>
      </c>
      <c r="AS389" s="26">
        <v>0.002</v>
      </c>
      <c r="AU389">
        <v>-0.4992887378</v>
      </c>
      <c r="AV389">
        <f t="shared" si="44"/>
        <v>0.08071126219999997</v>
      </c>
      <c r="AW389" s="24">
        <v>0.001</v>
      </c>
    </row>
    <row r="390" spans="1:49" ht="12.75">
      <c r="A390" s="19">
        <v>37694</v>
      </c>
      <c r="B390" s="22">
        <v>73</v>
      </c>
      <c r="C390" s="21">
        <v>0.834490716</v>
      </c>
      <c r="D390" s="20">
        <v>0.834490716</v>
      </c>
      <c r="E390" s="24">
        <v>0</v>
      </c>
      <c r="F390">
        <v>39.56723746</v>
      </c>
      <c r="G390">
        <v>-76.21493332</v>
      </c>
      <c r="H390" s="26">
        <v>885.5</v>
      </c>
      <c r="I390" s="23">
        <f t="shared" si="39"/>
        <v>850.35</v>
      </c>
      <c r="J390">
        <f t="shared" si="40"/>
        <v>1455.435517284203</v>
      </c>
      <c r="K390" s="23">
        <f t="shared" si="41"/>
        <v>1698.935517284203</v>
      </c>
      <c r="L390" s="23">
        <f t="shared" si="38"/>
        <v>1717.954517284203</v>
      </c>
      <c r="M390" s="23">
        <f t="shared" si="42"/>
        <v>1708.445017284203</v>
      </c>
      <c r="N390" s="23">
        <v>1.1</v>
      </c>
      <c r="O390" s="23">
        <v>41.6</v>
      </c>
      <c r="P390" s="23">
        <v>40.6</v>
      </c>
      <c r="Q390" s="23">
        <f t="shared" si="43"/>
        <v>39.75</v>
      </c>
      <c r="S390"/>
      <c r="T390"/>
      <c r="Y390" s="30"/>
      <c r="Z390" s="30"/>
      <c r="AA390" s="30"/>
      <c r="AB390" s="30"/>
      <c r="AC390">
        <v>1168</v>
      </c>
      <c r="AD390">
        <v>199</v>
      </c>
      <c r="AE390">
        <v>23</v>
      </c>
      <c r="AF390">
        <v>23</v>
      </c>
      <c r="AG390">
        <v>8</v>
      </c>
      <c r="AH390">
        <v>7</v>
      </c>
      <c r="AI390">
        <v>28</v>
      </c>
      <c r="AJ390">
        <f t="shared" si="45"/>
        <v>4219.081272084805</v>
      </c>
      <c r="AK390">
        <f t="shared" si="45"/>
        <v>487.63250883392226</v>
      </c>
      <c r="AL390">
        <f t="shared" si="45"/>
        <v>487.63250883392226</v>
      </c>
      <c r="AM390">
        <f t="shared" si="45"/>
        <v>169.61130742049468</v>
      </c>
      <c r="AN390">
        <f t="shared" si="45"/>
        <v>148.40989399293287</v>
      </c>
      <c r="AO390">
        <f t="shared" si="45"/>
        <v>593.6395759717315</v>
      </c>
      <c r="AP390" s="26">
        <v>0.003</v>
      </c>
      <c r="AS390" s="26">
        <v>0.001</v>
      </c>
      <c r="AU390">
        <v>-0.5114239454</v>
      </c>
      <c r="AV390">
        <f t="shared" si="44"/>
        <v>0.06857605459999994</v>
      </c>
      <c r="AW390" s="24">
        <v>0</v>
      </c>
    </row>
    <row r="391" spans="1:49" ht="12.75">
      <c r="A391" s="19">
        <v>37694</v>
      </c>
      <c r="B391" s="22">
        <v>73</v>
      </c>
      <c r="C391" s="21">
        <v>0.834606469</v>
      </c>
      <c r="D391" s="20">
        <v>0.834606469</v>
      </c>
      <c r="E391" s="24">
        <v>0</v>
      </c>
      <c r="F391">
        <v>39.57212983</v>
      </c>
      <c r="G391">
        <v>-76.21000515</v>
      </c>
      <c r="H391" s="26">
        <v>887.3</v>
      </c>
      <c r="I391" s="23">
        <f t="shared" si="39"/>
        <v>852.15</v>
      </c>
      <c r="J391">
        <f t="shared" si="40"/>
        <v>1437.876494624604</v>
      </c>
      <c r="K391" s="23">
        <f t="shared" si="41"/>
        <v>1681.376494624604</v>
      </c>
      <c r="L391" s="23">
        <f t="shared" si="38"/>
        <v>1700.395494624604</v>
      </c>
      <c r="M391" s="23">
        <f t="shared" si="42"/>
        <v>1690.8859946246039</v>
      </c>
      <c r="N391" s="23">
        <v>1.1</v>
      </c>
      <c r="O391" s="23">
        <v>41.9</v>
      </c>
      <c r="P391" s="23">
        <v>40.3</v>
      </c>
      <c r="Q391" s="23">
        <f t="shared" si="43"/>
        <v>40.45</v>
      </c>
      <c r="S391"/>
      <c r="T391"/>
      <c r="Y391" s="30"/>
      <c r="Z391" s="30"/>
      <c r="AA391" s="30"/>
      <c r="AB391" s="30"/>
      <c r="AD391">
        <v>230</v>
      </c>
      <c r="AE391">
        <v>32</v>
      </c>
      <c r="AF391">
        <v>25</v>
      </c>
      <c r="AG391">
        <v>7</v>
      </c>
      <c r="AH391">
        <v>6</v>
      </c>
      <c r="AI391">
        <v>41</v>
      </c>
      <c r="AJ391">
        <f t="shared" si="45"/>
        <v>4876.325088339223</v>
      </c>
      <c r="AK391">
        <f t="shared" si="45"/>
        <v>678.4452296819787</v>
      </c>
      <c r="AL391">
        <f t="shared" si="45"/>
        <v>530.035335689046</v>
      </c>
      <c r="AM391">
        <f t="shared" si="45"/>
        <v>148.40989399293287</v>
      </c>
      <c r="AN391">
        <f t="shared" si="45"/>
        <v>127.20848056537102</v>
      </c>
      <c r="AO391">
        <f t="shared" si="45"/>
        <v>869.2579505300353</v>
      </c>
      <c r="AP391" s="26">
        <v>0.005</v>
      </c>
      <c r="AS391" s="26">
        <v>0.002</v>
      </c>
      <c r="AU391">
        <v>-0.5031312108</v>
      </c>
      <c r="AV391">
        <f t="shared" si="44"/>
        <v>0.07686878919999995</v>
      </c>
      <c r="AW391" s="24">
        <v>0.009</v>
      </c>
    </row>
    <row r="392" spans="1:49" ht="12.75">
      <c r="A392" s="19">
        <v>37694</v>
      </c>
      <c r="B392" s="22">
        <v>73</v>
      </c>
      <c r="C392" s="21">
        <v>0.834722221</v>
      </c>
      <c r="D392" s="20">
        <v>0.834722221</v>
      </c>
      <c r="E392" s="24">
        <v>0</v>
      </c>
      <c r="F392">
        <v>39.57510843</v>
      </c>
      <c r="G392">
        <v>-76.20213775</v>
      </c>
      <c r="H392" s="26">
        <v>889.9</v>
      </c>
      <c r="I392" s="23">
        <f t="shared" si="39"/>
        <v>854.75</v>
      </c>
      <c r="J392">
        <f t="shared" si="40"/>
        <v>1412.5788318847397</v>
      </c>
      <c r="K392" s="23">
        <f t="shared" si="41"/>
        <v>1656.0788318847397</v>
      </c>
      <c r="L392" s="23">
        <f t="shared" si="38"/>
        <v>1675.0978318847397</v>
      </c>
      <c r="M392" s="23">
        <f t="shared" si="42"/>
        <v>1665.5883318847395</v>
      </c>
      <c r="N392" s="23">
        <v>1.3</v>
      </c>
      <c r="O392" s="23">
        <v>42.1</v>
      </c>
      <c r="P392" s="23">
        <v>42.9</v>
      </c>
      <c r="Q392" s="23">
        <f t="shared" si="43"/>
        <v>41.599999999999994</v>
      </c>
      <c r="S392">
        <v>8.53E-07</v>
      </c>
      <c r="T392">
        <v>8.79E-07</v>
      </c>
      <c r="U392">
        <v>6.91E-07</v>
      </c>
      <c r="V392">
        <v>1.52E-06</v>
      </c>
      <c r="W392">
        <v>6.05E-07</v>
      </c>
      <c r="X392">
        <v>-7.65E-07</v>
      </c>
      <c r="Y392" s="30">
        <v>829</v>
      </c>
      <c r="Z392" s="30">
        <v>290.6</v>
      </c>
      <c r="AA392" s="30">
        <v>284.1</v>
      </c>
      <c r="AB392" s="30">
        <v>16</v>
      </c>
      <c r="AD392">
        <v>221</v>
      </c>
      <c r="AE392">
        <v>30</v>
      </c>
      <c r="AF392">
        <v>27</v>
      </c>
      <c r="AG392">
        <v>7</v>
      </c>
      <c r="AH392">
        <v>4</v>
      </c>
      <c r="AI392">
        <v>39</v>
      </c>
      <c r="AJ392">
        <f t="shared" si="45"/>
        <v>4685.512367491166</v>
      </c>
      <c r="AK392">
        <f t="shared" si="45"/>
        <v>636.0424028268551</v>
      </c>
      <c r="AL392">
        <f t="shared" si="45"/>
        <v>572.4381625441696</v>
      </c>
      <c r="AM392">
        <f t="shared" si="45"/>
        <v>148.40989399293287</v>
      </c>
      <c r="AN392">
        <f t="shared" si="45"/>
        <v>84.80565371024734</v>
      </c>
      <c r="AO392">
        <f t="shared" si="45"/>
        <v>826.8551236749116</v>
      </c>
      <c r="AP392" s="26">
        <v>0.006</v>
      </c>
      <c r="AS392" s="26">
        <v>0.012</v>
      </c>
      <c r="AU392">
        <v>-0.5081366897</v>
      </c>
      <c r="AV392">
        <f t="shared" si="44"/>
        <v>0.07186331029999993</v>
      </c>
      <c r="AW392" s="24">
        <v>0.009</v>
      </c>
    </row>
    <row r="393" spans="1:49" ht="12.75">
      <c r="A393" s="19">
        <v>37694</v>
      </c>
      <c r="B393" s="22">
        <v>73</v>
      </c>
      <c r="C393" s="21">
        <v>0.834837973</v>
      </c>
      <c r="D393" s="20">
        <v>0.834837973</v>
      </c>
      <c r="E393" s="24">
        <v>0</v>
      </c>
      <c r="F393">
        <v>39.57485645</v>
      </c>
      <c r="G393">
        <v>-76.19289866</v>
      </c>
      <c r="H393" s="26">
        <v>892.9</v>
      </c>
      <c r="I393" s="23">
        <f t="shared" si="39"/>
        <v>857.75</v>
      </c>
      <c r="J393">
        <f t="shared" si="40"/>
        <v>1383.48466592858</v>
      </c>
      <c r="K393" s="23">
        <f t="shared" si="41"/>
        <v>1626.98466592858</v>
      </c>
      <c r="L393" s="23">
        <f aca="true" t="shared" si="46" ref="L393:L456">J393+262.519</f>
        <v>1646.00366592858</v>
      </c>
      <c r="M393" s="23">
        <f t="shared" si="42"/>
        <v>1636.49416592858</v>
      </c>
      <c r="N393" s="23">
        <v>1.5</v>
      </c>
      <c r="O393" s="23">
        <v>42.6</v>
      </c>
      <c r="P393" s="23">
        <v>41.3</v>
      </c>
      <c r="Q393" s="23">
        <f t="shared" si="43"/>
        <v>42.099999999999994</v>
      </c>
      <c r="S393"/>
      <c r="T393"/>
      <c r="Y393" s="30"/>
      <c r="Z393" s="30"/>
      <c r="AA393" s="30"/>
      <c r="AB393" s="30"/>
      <c r="AD393">
        <v>226</v>
      </c>
      <c r="AE393">
        <v>28</v>
      </c>
      <c r="AF393">
        <v>22</v>
      </c>
      <c r="AG393">
        <v>9</v>
      </c>
      <c r="AH393">
        <v>1</v>
      </c>
      <c r="AI393">
        <v>25</v>
      </c>
      <c r="AJ393">
        <f t="shared" si="45"/>
        <v>4791.519434628975</v>
      </c>
      <c r="AK393">
        <f t="shared" si="45"/>
        <v>593.6395759717315</v>
      </c>
      <c r="AL393">
        <f t="shared" si="45"/>
        <v>466.4310954063604</v>
      </c>
      <c r="AM393">
        <f t="shared" si="45"/>
        <v>190.81272084805653</v>
      </c>
      <c r="AN393">
        <f t="shared" si="45"/>
        <v>21.201413427561835</v>
      </c>
      <c r="AO393">
        <f t="shared" si="45"/>
        <v>530.035335689046</v>
      </c>
      <c r="AP393" s="26">
        <v>0.006</v>
      </c>
      <c r="AS393" s="26">
        <v>0.011</v>
      </c>
      <c r="AU393">
        <v>-0.5120078921</v>
      </c>
      <c r="AV393">
        <f t="shared" si="44"/>
        <v>0.06799210789999999</v>
      </c>
      <c r="AW393" s="24">
        <v>0.005</v>
      </c>
    </row>
    <row r="394" spans="1:49" ht="12.75">
      <c r="A394" s="19">
        <v>37694</v>
      </c>
      <c r="B394" s="22">
        <v>73</v>
      </c>
      <c r="C394" s="21">
        <v>0.834953725</v>
      </c>
      <c r="D394" s="20">
        <v>0.834953725</v>
      </c>
      <c r="E394" s="24">
        <v>0</v>
      </c>
      <c r="F394">
        <v>39.57139074</v>
      </c>
      <c r="G394">
        <v>-76.18443382</v>
      </c>
      <c r="H394" s="26">
        <v>894.3</v>
      </c>
      <c r="I394" s="23">
        <f aca="true" t="shared" si="47" ref="I394:I457">H394-35.15</f>
        <v>859.15</v>
      </c>
      <c r="J394">
        <f aca="true" t="shared" si="48" ref="J394:J457">(8303.951372*(LN(1013.25/I394)))</f>
        <v>1369.9421946169564</v>
      </c>
      <c r="K394" s="23">
        <f aca="true" t="shared" si="49" ref="K394:K457">J394+243.5</f>
        <v>1613.4421946169564</v>
      </c>
      <c r="L394" s="23">
        <f t="shared" si="46"/>
        <v>1632.4611946169564</v>
      </c>
      <c r="M394" s="23">
        <f aca="true" t="shared" si="50" ref="M394:M457">AVERAGE(K394:L394)</f>
        <v>1622.9516946169565</v>
      </c>
      <c r="N394" s="23">
        <v>1.6</v>
      </c>
      <c r="O394" s="23">
        <v>43.1</v>
      </c>
      <c r="P394" s="23">
        <v>40.7</v>
      </c>
      <c r="Q394" s="23">
        <f t="shared" si="43"/>
        <v>41</v>
      </c>
      <c r="S394"/>
      <c r="T394"/>
      <c r="Y394" s="30"/>
      <c r="Z394" s="30"/>
      <c r="AA394" s="30"/>
      <c r="AB394" s="30"/>
      <c r="AD394">
        <v>220</v>
      </c>
      <c r="AE394">
        <v>43</v>
      </c>
      <c r="AF394">
        <v>33</v>
      </c>
      <c r="AG394">
        <v>18</v>
      </c>
      <c r="AH394">
        <v>9</v>
      </c>
      <c r="AI394">
        <v>25</v>
      </c>
      <c r="AJ394">
        <f t="shared" si="45"/>
        <v>4664.310954063604</v>
      </c>
      <c r="AK394">
        <f t="shared" si="45"/>
        <v>911.660777385159</v>
      </c>
      <c r="AL394">
        <f t="shared" si="45"/>
        <v>699.6466431095406</v>
      </c>
      <c r="AM394">
        <f t="shared" si="45"/>
        <v>381.62544169611306</v>
      </c>
      <c r="AN394">
        <f t="shared" si="45"/>
        <v>190.81272084805653</v>
      </c>
      <c r="AO394">
        <f t="shared" si="45"/>
        <v>530.035335689046</v>
      </c>
      <c r="AP394" s="26">
        <v>0.004</v>
      </c>
      <c r="AS394" s="26">
        <v>-0.009</v>
      </c>
      <c r="AU394">
        <v>-0.483286202</v>
      </c>
      <c r="AV394">
        <f t="shared" si="44"/>
        <v>0.09671379799999996</v>
      </c>
      <c r="AW394" s="24">
        <v>0.003</v>
      </c>
    </row>
    <row r="395" spans="1:49" ht="12.75">
      <c r="A395" s="19">
        <v>37694</v>
      </c>
      <c r="B395" s="22">
        <v>73</v>
      </c>
      <c r="C395" s="21">
        <v>0.835069418</v>
      </c>
      <c r="D395" s="20">
        <v>0.835069418</v>
      </c>
      <c r="E395" s="24">
        <v>0</v>
      </c>
      <c r="F395">
        <v>39.56513203</v>
      </c>
      <c r="G395">
        <v>-76.179003</v>
      </c>
      <c r="H395" s="26">
        <v>896.8</v>
      </c>
      <c r="I395" s="23">
        <f t="shared" si="47"/>
        <v>861.65</v>
      </c>
      <c r="J395">
        <f t="shared" si="48"/>
        <v>1345.814006523358</v>
      </c>
      <c r="K395" s="23">
        <f t="shared" si="49"/>
        <v>1589.314006523358</v>
      </c>
      <c r="L395" s="23">
        <f t="shared" si="46"/>
        <v>1608.333006523358</v>
      </c>
      <c r="M395" s="23">
        <f t="shared" si="50"/>
        <v>1598.823506523358</v>
      </c>
      <c r="N395" s="23">
        <v>1.8</v>
      </c>
      <c r="O395" s="23">
        <v>43.7</v>
      </c>
      <c r="P395" s="23">
        <v>38.9</v>
      </c>
      <c r="Q395" s="23">
        <f t="shared" si="43"/>
        <v>39.8</v>
      </c>
      <c r="S395">
        <v>3.55E-07</v>
      </c>
      <c r="T395">
        <v>7.19E-07</v>
      </c>
      <c r="U395">
        <v>7.44E-07</v>
      </c>
      <c r="V395">
        <v>1.45E-06</v>
      </c>
      <c r="W395">
        <v>5.61E-07</v>
      </c>
      <c r="X395">
        <v>-7.15E-07</v>
      </c>
      <c r="Y395" s="30">
        <v>836.1</v>
      </c>
      <c r="Z395" s="30">
        <v>290.5</v>
      </c>
      <c r="AA395" s="30">
        <v>284.1</v>
      </c>
      <c r="AB395" s="30">
        <v>15.8</v>
      </c>
      <c r="AD395">
        <v>221</v>
      </c>
      <c r="AE395">
        <v>29</v>
      </c>
      <c r="AF395">
        <v>22</v>
      </c>
      <c r="AG395">
        <v>13</v>
      </c>
      <c r="AH395">
        <v>4</v>
      </c>
      <c r="AI395">
        <v>25</v>
      </c>
      <c r="AJ395">
        <f t="shared" si="45"/>
        <v>4685.512367491166</v>
      </c>
      <c r="AK395">
        <f t="shared" si="45"/>
        <v>614.8409893992932</v>
      </c>
      <c r="AL395">
        <f t="shared" si="45"/>
        <v>466.4310954063604</v>
      </c>
      <c r="AM395">
        <f t="shared" si="45"/>
        <v>275.61837455830386</v>
      </c>
      <c r="AN395">
        <f t="shared" si="45"/>
        <v>84.80565371024734</v>
      </c>
      <c r="AO395">
        <f t="shared" si="45"/>
        <v>530.035335689046</v>
      </c>
      <c r="AP395" s="26">
        <v>0.005</v>
      </c>
      <c r="AS395" s="26">
        <v>0.004</v>
      </c>
      <c r="AU395">
        <v>-0.5211918354</v>
      </c>
      <c r="AV395">
        <f t="shared" si="44"/>
        <v>0.058808164599999935</v>
      </c>
      <c r="AW395" s="24">
        <v>0</v>
      </c>
    </row>
    <row r="396" spans="1:49" ht="12.75">
      <c r="A396" s="19">
        <v>37694</v>
      </c>
      <c r="B396" s="22">
        <v>73</v>
      </c>
      <c r="C396" s="21">
        <v>0.83518517</v>
      </c>
      <c r="D396" s="20">
        <v>0.83518517</v>
      </c>
      <c r="E396" s="24">
        <v>0</v>
      </c>
      <c r="F396">
        <v>39.55764895</v>
      </c>
      <c r="G396">
        <v>-76.17869033</v>
      </c>
      <c r="H396" s="26">
        <v>899.3</v>
      </c>
      <c r="I396" s="23">
        <f t="shared" si="47"/>
        <v>864.15</v>
      </c>
      <c r="J396">
        <f t="shared" si="48"/>
        <v>1321.7557228853655</v>
      </c>
      <c r="K396" s="23">
        <f t="shared" si="49"/>
        <v>1565.2557228853655</v>
      </c>
      <c r="L396" s="23">
        <f t="shared" si="46"/>
        <v>1584.2747228853655</v>
      </c>
      <c r="M396" s="23">
        <f t="shared" si="50"/>
        <v>1574.7652228853653</v>
      </c>
      <c r="N396" s="23">
        <v>2</v>
      </c>
      <c r="O396" s="23">
        <v>44</v>
      </c>
      <c r="P396" s="23">
        <v>41.5</v>
      </c>
      <c r="Q396" s="23">
        <f t="shared" si="43"/>
        <v>40.2</v>
      </c>
      <c r="S396"/>
      <c r="T396"/>
      <c r="Y396" s="30"/>
      <c r="Z396" s="30"/>
      <c r="AA396" s="30"/>
      <c r="AB396" s="30"/>
      <c r="AC396">
        <v>1005</v>
      </c>
      <c r="AD396">
        <v>193</v>
      </c>
      <c r="AE396">
        <v>28</v>
      </c>
      <c r="AF396">
        <v>17</v>
      </c>
      <c r="AG396">
        <v>18</v>
      </c>
      <c r="AH396">
        <v>9</v>
      </c>
      <c r="AI396">
        <v>22</v>
      </c>
      <c r="AJ396">
        <f t="shared" si="45"/>
        <v>4091.8727915194345</v>
      </c>
      <c r="AK396">
        <f t="shared" si="45"/>
        <v>593.6395759717315</v>
      </c>
      <c r="AL396">
        <f t="shared" si="45"/>
        <v>360.42402826855124</v>
      </c>
      <c r="AM396">
        <f t="shared" si="45"/>
        <v>381.62544169611306</v>
      </c>
      <c r="AN396">
        <f t="shared" si="45"/>
        <v>190.81272084805653</v>
      </c>
      <c r="AO396">
        <f t="shared" si="45"/>
        <v>466.4310954063604</v>
      </c>
      <c r="AP396" s="26">
        <v>0.005</v>
      </c>
      <c r="AS396" s="26">
        <v>0.001</v>
      </c>
      <c r="AU396">
        <v>-0.5211918354</v>
      </c>
      <c r="AV396">
        <f t="shared" si="44"/>
        <v>0.058808164599999935</v>
      </c>
      <c r="AW396" s="24">
        <v>0.004</v>
      </c>
    </row>
    <row r="397" spans="1:49" ht="12.75">
      <c r="A397" s="19">
        <v>37694</v>
      </c>
      <c r="B397" s="22">
        <v>73</v>
      </c>
      <c r="C397" s="21">
        <v>0.835300922</v>
      </c>
      <c r="D397" s="20">
        <v>0.835300922</v>
      </c>
      <c r="E397" s="24">
        <v>0</v>
      </c>
      <c r="F397">
        <v>39.55130295</v>
      </c>
      <c r="G397">
        <v>-76.18329141</v>
      </c>
      <c r="H397" s="26">
        <v>902.8</v>
      </c>
      <c r="I397" s="23">
        <f t="shared" si="47"/>
        <v>867.65</v>
      </c>
      <c r="J397">
        <f t="shared" si="48"/>
        <v>1288.1907969439662</v>
      </c>
      <c r="K397" s="23">
        <f t="shared" si="49"/>
        <v>1531.6907969439662</v>
      </c>
      <c r="L397" s="23">
        <f t="shared" si="46"/>
        <v>1550.7097969439662</v>
      </c>
      <c r="M397" s="23">
        <f t="shared" si="50"/>
        <v>1541.2002969439664</v>
      </c>
      <c r="N397" s="23">
        <v>2.2</v>
      </c>
      <c r="O397" s="23">
        <v>44.2</v>
      </c>
      <c r="P397" s="23">
        <v>38.5</v>
      </c>
      <c r="Q397" s="23">
        <f t="shared" si="43"/>
        <v>40</v>
      </c>
      <c r="S397"/>
      <c r="T397"/>
      <c r="Y397" s="30"/>
      <c r="Z397" s="30"/>
      <c r="AA397" s="30"/>
      <c r="AB397" s="30"/>
      <c r="AD397">
        <v>205</v>
      </c>
      <c r="AE397">
        <v>33</v>
      </c>
      <c r="AF397">
        <v>19</v>
      </c>
      <c r="AG397">
        <v>11</v>
      </c>
      <c r="AH397">
        <v>7</v>
      </c>
      <c r="AI397">
        <v>22</v>
      </c>
      <c r="AJ397">
        <f t="shared" si="45"/>
        <v>4346.2897526501765</v>
      </c>
      <c r="AK397">
        <f t="shared" si="45"/>
        <v>699.6466431095406</v>
      </c>
      <c r="AL397">
        <f t="shared" si="45"/>
        <v>402.8268551236749</v>
      </c>
      <c r="AM397">
        <f t="shared" si="45"/>
        <v>233.2155477031802</v>
      </c>
      <c r="AN397">
        <f t="shared" si="45"/>
        <v>148.40989399293287</v>
      </c>
      <c r="AO397">
        <f t="shared" si="45"/>
        <v>466.4310954063604</v>
      </c>
      <c r="AP397" s="26">
        <v>0.007</v>
      </c>
      <c r="AS397" s="26">
        <v>0.003</v>
      </c>
      <c r="AU397">
        <v>-0.5558850765</v>
      </c>
      <c r="AV397">
        <f t="shared" si="44"/>
        <v>0.024114923499999996</v>
      </c>
      <c r="AW397" s="24">
        <v>0.009</v>
      </c>
    </row>
    <row r="398" spans="1:49" ht="12.75">
      <c r="A398" s="19">
        <v>37694</v>
      </c>
      <c r="B398" s="22">
        <v>73</v>
      </c>
      <c r="C398" s="21">
        <v>0.835416675</v>
      </c>
      <c r="D398" s="20">
        <v>0.835416675</v>
      </c>
      <c r="E398" s="24">
        <v>0</v>
      </c>
      <c r="F398">
        <v>39.54823209</v>
      </c>
      <c r="G398">
        <v>-76.19111445</v>
      </c>
      <c r="H398" s="26">
        <v>905</v>
      </c>
      <c r="I398" s="23">
        <f t="shared" si="47"/>
        <v>869.85</v>
      </c>
      <c r="J398">
        <f t="shared" si="48"/>
        <v>1267.1620743179185</v>
      </c>
      <c r="K398" s="23">
        <f t="shared" si="49"/>
        <v>1510.6620743179185</v>
      </c>
      <c r="L398" s="23">
        <f t="shared" si="46"/>
        <v>1529.6810743179185</v>
      </c>
      <c r="M398" s="23">
        <f t="shared" si="50"/>
        <v>1520.1715743179184</v>
      </c>
      <c r="N398" s="23">
        <v>2.3</v>
      </c>
      <c r="O398" s="23">
        <v>44.2</v>
      </c>
      <c r="P398" s="23">
        <v>39.2</v>
      </c>
      <c r="Q398" s="23">
        <f t="shared" si="43"/>
        <v>38.85</v>
      </c>
      <c r="S398"/>
      <c r="T398"/>
      <c r="Y398" s="30"/>
      <c r="Z398" s="30"/>
      <c r="AA398" s="30"/>
      <c r="AB398" s="30"/>
      <c r="AD398">
        <v>178</v>
      </c>
      <c r="AE398">
        <v>27</v>
      </c>
      <c r="AF398">
        <v>18</v>
      </c>
      <c r="AG398">
        <v>6</v>
      </c>
      <c r="AH398">
        <v>5</v>
      </c>
      <c r="AI398">
        <v>24</v>
      </c>
      <c r="AJ398">
        <f t="shared" si="45"/>
        <v>3773.851590106007</v>
      </c>
      <c r="AK398">
        <f t="shared" si="45"/>
        <v>572.4381625441696</v>
      </c>
      <c r="AL398">
        <f t="shared" si="45"/>
        <v>381.62544169611306</v>
      </c>
      <c r="AM398">
        <f t="shared" si="45"/>
        <v>127.20848056537102</v>
      </c>
      <c r="AN398">
        <f t="shared" si="45"/>
        <v>106.00706713780919</v>
      </c>
      <c r="AO398">
        <f t="shared" si="45"/>
        <v>508.8339222614841</v>
      </c>
      <c r="AP398" s="26">
        <v>0.006</v>
      </c>
      <c r="AS398" s="26">
        <v>-0.007</v>
      </c>
      <c r="AU398">
        <v>-0.5672457218</v>
      </c>
      <c r="AV398">
        <f t="shared" si="44"/>
        <v>0.012754278199999969</v>
      </c>
      <c r="AW398" s="24">
        <v>0.007</v>
      </c>
    </row>
    <row r="399" spans="1:49" ht="12.75">
      <c r="A399" s="19">
        <v>37694</v>
      </c>
      <c r="B399" s="22">
        <v>73</v>
      </c>
      <c r="C399" s="21">
        <v>0.835532427</v>
      </c>
      <c r="D399" s="20">
        <v>0.835532427</v>
      </c>
      <c r="E399" s="24">
        <v>0</v>
      </c>
      <c r="F399">
        <v>39.54844043</v>
      </c>
      <c r="G399">
        <v>-76.19934202</v>
      </c>
      <c r="H399" s="26">
        <v>906.1</v>
      </c>
      <c r="I399" s="23">
        <f t="shared" si="47"/>
        <v>870.95</v>
      </c>
      <c r="J399">
        <f t="shared" si="48"/>
        <v>1256.6676490824523</v>
      </c>
      <c r="K399" s="23">
        <f t="shared" si="49"/>
        <v>1500.1676490824523</v>
      </c>
      <c r="L399" s="23">
        <f t="shared" si="46"/>
        <v>1519.1866490824523</v>
      </c>
      <c r="M399" s="23">
        <f t="shared" si="50"/>
        <v>1509.6771490824522</v>
      </c>
      <c r="N399" s="23">
        <v>1.9</v>
      </c>
      <c r="O399" s="23">
        <v>43.7</v>
      </c>
      <c r="P399" s="23">
        <v>39.9</v>
      </c>
      <c r="Q399" s="23">
        <f t="shared" si="43"/>
        <v>39.55</v>
      </c>
      <c r="S399">
        <v>4.12E-07</v>
      </c>
      <c r="T399">
        <v>3.63E-07</v>
      </c>
      <c r="U399">
        <v>7.48E-07</v>
      </c>
      <c r="V399">
        <v>1.34E-06</v>
      </c>
      <c r="W399">
        <v>5.43E-07</v>
      </c>
      <c r="X399">
        <v>-6.8E-07</v>
      </c>
      <c r="Y399" s="30">
        <v>844.4</v>
      </c>
      <c r="Z399" s="30">
        <v>290.5</v>
      </c>
      <c r="AA399" s="30">
        <v>284</v>
      </c>
      <c r="AB399" s="30">
        <v>15.8</v>
      </c>
      <c r="AD399">
        <v>197</v>
      </c>
      <c r="AE399">
        <v>20</v>
      </c>
      <c r="AF399">
        <v>18</v>
      </c>
      <c r="AG399">
        <v>6</v>
      </c>
      <c r="AH399">
        <v>0</v>
      </c>
      <c r="AI399">
        <v>21</v>
      </c>
      <c r="AJ399">
        <f t="shared" si="45"/>
        <v>4176.6784452296815</v>
      </c>
      <c r="AK399">
        <f t="shared" si="45"/>
        <v>424.02826855123675</v>
      </c>
      <c r="AL399">
        <f t="shared" si="45"/>
        <v>381.62544169611306</v>
      </c>
      <c r="AM399">
        <f t="shared" si="45"/>
        <v>127.20848056537102</v>
      </c>
      <c r="AN399"/>
      <c r="AO399">
        <f t="shared" si="45"/>
        <v>445.22968197879857</v>
      </c>
      <c r="AP399" s="26">
        <v>0.004</v>
      </c>
      <c r="AS399" s="26">
        <v>-0.009</v>
      </c>
      <c r="AU399">
        <v>-0.4800922871</v>
      </c>
      <c r="AV399">
        <f t="shared" si="44"/>
        <v>0.09990771289999995</v>
      </c>
      <c r="AW399" s="24">
        <v>0.006</v>
      </c>
    </row>
    <row r="400" spans="1:49" ht="12.75">
      <c r="A400" s="19">
        <v>37694</v>
      </c>
      <c r="B400" s="22">
        <v>73</v>
      </c>
      <c r="C400" s="21">
        <v>0.835648119</v>
      </c>
      <c r="D400" s="20">
        <v>0.835648119</v>
      </c>
      <c r="E400" s="24">
        <v>0</v>
      </c>
      <c r="F400">
        <v>39.55098394</v>
      </c>
      <c r="G400">
        <v>-76.2066654</v>
      </c>
      <c r="H400" s="26">
        <v>907.5</v>
      </c>
      <c r="I400" s="23">
        <f t="shared" si="47"/>
        <v>872.35</v>
      </c>
      <c r="J400">
        <f t="shared" si="48"/>
        <v>1243.330260887633</v>
      </c>
      <c r="K400" s="23">
        <f t="shared" si="49"/>
        <v>1486.830260887633</v>
      </c>
      <c r="L400" s="23">
        <f t="shared" si="46"/>
        <v>1505.849260887633</v>
      </c>
      <c r="M400" s="23">
        <f t="shared" si="50"/>
        <v>1496.339760887633</v>
      </c>
      <c r="N400" s="23">
        <v>1.9</v>
      </c>
      <c r="O400" s="23">
        <v>43.6</v>
      </c>
      <c r="P400" s="23">
        <v>41.9</v>
      </c>
      <c r="Q400" s="23">
        <f t="shared" si="43"/>
        <v>40.9</v>
      </c>
      <c r="S400"/>
      <c r="T400"/>
      <c r="Y400" s="30"/>
      <c r="Z400" s="30"/>
      <c r="AA400" s="30"/>
      <c r="AB400" s="30"/>
      <c r="AD400">
        <v>143</v>
      </c>
      <c r="AE400">
        <v>14</v>
      </c>
      <c r="AF400">
        <v>13</v>
      </c>
      <c r="AG400">
        <v>9</v>
      </c>
      <c r="AH400">
        <v>4</v>
      </c>
      <c r="AI400">
        <v>17</v>
      </c>
      <c r="AJ400">
        <f t="shared" si="45"/>
        <v>3031.8021201413426</v>
      </c>
      <c r="AK400">
        <f t="shared" si="45"/>
        <v>296.81978798586573</v>
      </c>
      <c r="AL400">
        <f t="shared" si="45"/>
        <v>275.61837455830386</v>
      </c>
      <c r="AM400">
        <f t="shared" si="45"/>
        <v>190.81272084805653</v>
      </c>
      <c r="AN400">
        <f t="shared" si="45"/>
        <v>84.80565371024734</v>
      </c>
      <c r="AO400">
        <f t="shared" si="45"/>
        <v>360.42402826855124</v>
      </c>
      <c r="AP400" s="26">
        <v>0.004</v>
      </c>
      <c r="AS400" s="26">
        <v>-0.008</v>
      </c>
      <c r="AU400">
        <v>-0.5167204738</v>
      </c>
      <c r="AV400">
        <f t="shared" si="44"/>
        <v>0.06327952619999999</v>
      </c>
      <c r="AW400" s="24">
        <v>0.003</v>
      </c>
    </row>
    <row r="401" spans="1:49" ht="12.75">
      <c r="A401" s="19">
        <v>37694</v>
      </c>
      <c r="B401" s="22">
        <v>73</v>
      </c>
      <c r="C401" s="21">
        <v>0.835763872</v>
      </c>
      <c r="D401" s="20">
        <v>0.835763872</v>
      </c>
      <c r="E401" s="24">
        <v>0</v>
      </c>
      <c r="F401">
        <v>39.55541132</v>
      </c>
      <c r="G401">
        <v>-76.21173666</v>
      </c>
      <c r="H401" s="26">
        <v>910.1</v>
      </c>
      <c r="I401" s="23">
        <f t="shared" si="47"/>
        <v>874.95</v>
      </c>
      <c r="J401">
        <f t="shared" si="48"/>
        <v>1218.6175160789617</v>
      </c>
      <c r="K401" s="23">
        <f t="shared" si="49"/>
        <v>1462.1175160789617</v>
      </c>
      <c r="L401" s="23">
        <f t="shared" si="46"/>
        <v>1481.1365160789617</v>
      </c>
      <c r="M401" s="23">
        <f t="shared" si="50"/>
        <v>1471.6270160789618</v>
      </c>
      <c r="N401" s="23">
        <v>1.6</v>
      </c>
      <c r="O401" s="23">
        <v>42.1</v>
      </c>
      <c r="P401" s="23">
        <v>37.9</v>
      </c>
      <c r="Q401" s="23">
        <f t="shared" si="43"/>
        <v>39.9</v>
      </c>
      <c r="S401"/>
      <c r="T401"/>
      <c r="Y401" s="30"/>
      <c r="Z401" s="30"/>
      <c r="AA401" s="30"/>
      <c r="AB401" s="30"/>
      <c r="AD401">
        <v>127</v>
      </c>
      <c r="AE401">
        <v>15</v>
      </c>
      <c r="AF401">
        <v>14</v>
      </c>
      <c r="AG401">
        <v>8</v>
      </c>
      <c r="AH401">
        <v>3</v>
      </c>
      <c r="AI401">
        <v>29</v>
      </c>
      <c r="AJ401">
        <f t="shared" si="45"/>
        <v>2692.5795053003535</v>
      </c>
      <c r="AK401">
        <f t="shared" si="45"/>
        <v>318.02120141342755</v>
      </c>
      <c r="AL401">
        <f t="shared" si="45"/>
        <v>296.81978798586573</v>
      </c>
      <c r="AM401">
        <f t="shared" si="45"/>
        <v>169.61130742049468</v>
      </c>
      <c r="AN401">
        <f t="shared" si="45"/>
        <v>63.60424028268551</v>
      </c>
      <c r="AO401">
        <f t="shared" si="45"/>
        <v>614.8409893992932</v>
      </c>
      <c r="AP401" s="26">
        <v>0.004</v>
      </c>
      <c r="AS401" s="26">
        <v>0.012</v>
      </c>
      <c r="AU401">
        <v>-0.5298951268</v>
      </c>
      <c r="AV401">
        <f t="shared" si="44"/>
        <v>0.05010487320000001</v>
      </c>
      <c r="AW401" s="24">
        <v>0.001</v>
      </c>
    </row>
    <row r="402" spans="1:49" ht="12.75">
      <c r="A402" s="19">
        <v>37694</v>
      </c>
      <c r="B402" s="22">
        <v>73</v>
      </c>
      <c r="C402" s="21">
        <v>0.835879624</v>
      </c>
      <c r="D402" s="20">
        <v>0.835879624</v>
      </c>
      <c r="E402" s="24">
        <v>0</v>
      </c>
      <c r="F402">
        <v>39.56123802</v>
      </c>
      <c r="G402">
        <v>-76.21384238</v>
      </c>
      <c r="H402" s="26">
        <v>913.3</v>
      </c>
      <c r="I402" s="23">
        <f t="shared" si="47"/>
        <v>878.15</v>
      </c>
      <c r="J402">
        <f t="shared" si="48"/>
        <v>1188.3024468843275</v>
      </c>
      <c r="K402" s="23">
        <f t="shared" si="49"/>
        <v>1431.8024468843275</v>
      </c>
      <c r="L402" s="23">
        <f t="shared" si="46"/>
        <v>1450.8214468843275</v>
      </c>
      <c r="M402" s="23">
        <f t="shared" si="50"/>
        <v>1441.3119468843274</v>
      </c>
      <c r="N402" s="23">
        <v>-1</v>
      </c>
      <c r="O402" s="23">
        <v>28.1</v>
      </c>
      <c r="P402" s="23">
        <v>41.8</v>
      </c>
      <c r="Q402" s="23">
        <f t="shared" si="43"/>
        <v>39.849999999999994</v>
      </c>
      <c r="S402">
        <v>1.49E-06</v>
      </c>
      <c r="T402">
        <v>1.16E-06</v>
      </c>
      <c r="U402">
        <v>1.23E-06</v>
      </c>
      <c r="V402">
        <v>1.25E-06</v>
      </c>
      <c r="W402">
        <v>4.42E-07</v>
      </c>
      <c r="X402">
        <v>-7.47E-07</v>
      </c>
      <c r="Y402" s="30">
        <v>850.1</v>
      </c>
      <c r="Z402" s="30">
        <v>290.4</v>
      </c>
      <c r="AA402" s="30">
        <v>284</v>
      </c>
      <c r="AB402" s="30">
        <v>15.8</v>
      </c>
      <c r="AC402">
        <v>893</v>
      </c>
      <c r="AD402">
        <v>147</v>
      </c>
      <c r="AE402">
        <v>17</v>
      </c>
      <c r="AF402">
        <v>12</v>
      </c>
      <c r="AG402">
        <v>5</v>
      </c>
      <c r="AH402">
        <v>1</v>
      </c>
      <c r="AI402">
        <v>14</v>
      </c>
      <c r="AJ402">
        <f t="shared" si="45"/>
        <v>3116.60777385159</v>
      </c>
      <c r="AK402">
        <f t="shared" si="45"/>
        <v>360.42402826855124</v>
      </c>
      <c r="AL402">
        <f t="shared" si="45"/>
        <v>254.41696113074204</v>
      </c>
      <c r="AM402">
        <f t="shared" si="45"/>
        <v>106.00706713780919</v>
      </c>
      <c r="AN402">
        <f t="shared" si="45"/>
        <v>21.201413427561835</v>
      </c>
      <c r="AO402">
        <f t="shared" si="45"/>
        <v>296.81978798586573</v>
      </c>
      <c r="AP402" s="26">
        <v>0.005</v>
      </c>
      <c r="AS402" s="26">
        <v>-0.009</v>
      </c>
      <c r="AU402">
        <v>-0.5298951268</v>
      </c>
      <c r="AV402">
        <f t="shared" si="44"/>
        <v>0.05010487320000001</v>
      </c>
      <c r="AW402" s="24">
        <v>0.006</v>
      </c>
    </row>
    <row r="403" spans="1:49" ht="12.75">
      <c r="A403" s="19">
        <v>37694</v>
      </c>
      <c r="B403" s="22">
        <v>73</v>
      </c>
      <c r="C403" s="21">
        <v>0.835995376</v>
      </c>
      <c r="D403" s="20">
        <v>0.835995376</v>
      </c>
      <c r="E403" s="24">
        <v>0</v>
      </c>
      <c r="F403">
        <v>39.56746324</v>
      </c>
      <c r="G403">
        <v>-76.21294142</v>
      </c>
      <c r="H403" s="26">
        <v>917.1</v>
      </c>
      <c r="I403" s="23">
        <f t="shared" si="47"/>
        <v>881.95</v>
      </c>
      <c r="J403">
        <f t="shared" si="48"/>
        <v>1152.446456609654</v>
      </c>
      <c r="K403" s="23">
        <f t="shared" si="49"/>
        <v>1395.946456609654</v>
      </c>
      <c r="L403" s="23">
        <f t="shared" si="46"/>
        <v>1414.965456609654</v>
      </c>
      <c r="M403" s="23">
        <f t="shared" si="50"/>
        <v>1405.455956609654</v>
      </c>
      <c r="N403" s="23">
        <v>-0.3</v>
      </c>
      <c r="O403" s="23">
        <v>19.9</v>
      </c>
      <c r="P403" s="23">
        <v>47.6</v>
      </c>
      <c r="Q403" s="23">
        <f t="shared" si="43"/>
        <v>44.7</v>
      </c>
      <c r="S403"/>
      <c r="T403"/>
      <c r="Y403" s="30"/>
      <c r="Z403" s="30"/>
      <c r="AA403" s="30"/>
      <c r="AB403" s="30"/>
      <c r="AD403">
        <v>131</v>
      </c>
      <c r="AE403">
        <v>16</v>
      </c>
      <c r="AF403">
        <v>7</v>
      </c>
      <c r="AG403">
        <v>7</v>
      </c>
      <c r="AH403">
        <v>5</v>
      </c>
      <c r="AI403">
        <v>16</v>
      </c>
      <c r="AJ403">
        <f t="shared" si="45"/>
        <v>2777.3851590106005</v>
      </c>
      <c r="AK403">
        <f t="shared" si="45"/>
        <v>339.22261484098937</v>
      </c>
      <c r="AL403">
        <f t="shared" si="45"/>
        <v>148.40989399293287</v>
      </c>
      <c r="AM403">
        <f t="shared" si="45"/>
        <v>148.40989399293287</v>
      </c>
      <c r="AN403">
        <f t="shared" si="45"/>
        <v>106.00706713780919</v>
      </c>
      <c r="AO403">
        <f t="shared" si="45"/>
        <v>339.22261484098937</v>
      </c>
      <c r="AP403" s="26">
        <v>0.005</v>
      </c>
      <c r="AS403" s="26">
        <v>0.001</v>
      </c>
      <c r="AU403">
        <v>-0.5413377285</v>
      </c>
      <c r="AV403">
        <f t="shared" si="44"/>
        <v>0.03866227150000001</v>
      </c>
      <c r="AW403" s="24">
        <v>0.008</v>
      </c>
    </row>
    <row r="404" spans="1:49" ht="12.75">
      <c r="A404" s="19">
        <v>37694</v>
      </c>
      <c r="B404" s="22">
        <v>73</v>
      </c>
      <c r="C404" s="21">
        <v>0.836111128</v>
      </c>
      <c r="D404" s="20">
        <v>0.836111128</v>
      </c>
      <c r="E404" s="24">
        <v>0</v>
      </c>
      <c r="F404">
        <v>39.57322581</v>
      </c>
      <c r="G404">
        <v>-76.20855237</v>
      </c>
      <c r="H404" s="26">
        <v>917.5</v>
      </c>
      <c r="I404" s="23">
        <f t="shared" si="47"/>
        <v>882.35</v>
      </c>
      <c r="J404">
        <f t="shared" si="48"/>
        <v>1148.681132565317</v>
      </c>
      <c r="K404" s="23">
        <f t="shared" si="49"/>
        <v>1392.181132565317</v>
      </c>
      <c r="L404" s="23">
        <f t="shared" si="46"/>
        <v>1411.200132565317</v>
      </c>
      <c r="M404" s="23">
        <f t="shared" si="50"/>
        <v>1401.6906325653172</v>
      </c>
      <c r="N404" s="23">
        <v>-1.3</v>
      </c>
      <c r="O404" s="23">
        <v>16.3</v>
      </c>
      <c r="P404" s="23">
        <v>54.6</v>
      </c>
      <c r="Q404" s="23">
        <f t="shared" si="43"/>
        <v>51.1</v>
      </c>
      <c r="S404"/>
      <c r="T404"/>
      <c r="Y404" s="30"/>
      <c r="Z404" s="30"/>
      <c r="AA404" s="30"/>
      <c r="AB404" s="30"/>
      <c r="AD404">
        <v>114</v>
      </c>
      <c r="AE404">
        <v>14</v>
      </c>
      <c r="AF404">
        <v>15</v>
      </c>
      <c r="AG404">
        <v>5</v>
      </c>
      <c r="AH404">
        <v>0</v>
      </c>
      <c r="AI404">
        <v>16</v>
      </c>
      <c r="AJ404">
        <f t="shared" si="45"/>
        <v>2416.9611307420496</v>
      </c>
      <c r="AK404">
        <f t="shared" si="45"/>
        <v>296.81978798586573</v>
      </c>
      <c r="AL404">
        <f t="shared" si="45"/>
        <v>318.02120141342755</v>
      </c>
      <c r="AM404">
        <f t="shared" si="45"/>
        <v>106.00706713780919</v>
      </c>
      <c r="AN404"/>
      <c r="AO404">
        <f t="shared" si="45"/>
        <v>339.22261484098937</v>
      </c>
      <c r="AP404" s="26">
        <v>0.004</v>
      </c>
      <c r="AS404" s="26">
        <v>0.001</v>
      </c>
      <c r="AU404">
        <v>-0.5315465927</v>
      </c>
      <c r="AV404">
        <f t="shared" si="44"/>
        <v>0.04845340729999992</v>
      </c>
      <c r="AW404" s="24">
        <v>0.006</v>
      </c>
    </row>
    <row r="405" spans="1:49" ht="12.75">
      <c r="A405" s="19">
        <v>37694</v>
      </c>
      <c r="B405" s="22">
        <v>73</v>
      </c>
      <c r="C405" s="21">
        <v>0.836226881</v>
      </c>
      <c r="D405" s="20">
        <v>0.836226881</v>
      </c>
      <c r="E405" s="24">
        <v>0</v>
      </c>
      <c r="F405">
        <v>39.57677146</v>
      </c>
      <c r="G405">
        <v>-76.20044235</v>
      </c>
      <c r="H405" s="26">
        <v>920.6</v>
      </c>
      <c r="I405" s="23">
        <f t="shared" si="47"/>
        <v>885.45</v>
      </c>
      <c r="J405">
        <f t="shared" si="48"/>
        <v>1119.5576167379788</v>
      </c>
      <c r="K405" s="23">
        <f t="shared" si="49"/>
        <v>1363.0576167379788</v>
      </c>
      <c r="L405" s="23">
        <f t="shared" si="46"/>
        <v>1382.0766167379788</v>
      </c>
      <c r="M405" s="23">
        <f t="shared" si="50"/>
        <v>1372.5671167379787</v>
      </c>
      <c r="N405" s="23">
        <v>-0.4</v>
      </c>
      <c r="O405" s="23">
        <v>16.3</v>
      </c>
      <c r="P405" s="23">
        <v>55.1</v>
      </c>
      <c r="Q405" s="23">
        <f t="shared" si="43"/>
        <v>54.85</v>
      </c>
      <c r="S405">
        <v>9.02E-07</v>
      </c>
      <c r="T405">
        <v>4.66E-07</v>
      </c>
      <c r="U405">
        <v>6.13E-07</v>
      </c>
      <c r="V405">
        <v>1.15E-06</v>
      </c>
      <c r="W405">
        <v>4.14E-07</v>
      </c>
      <c r="X405">
        <v>-7.4E-07</v>
      </c>
      <c r="Y405" s="30">
        <v>858.8</v>
      </c>
      <c r="Z405" s="30">
        <v>290.3</v>
      </c>
      <c r="AA405" s="30">
        <v>283.9</v>
      </c>
      <c r="AB405" s="30">
        <v>15.6</v>
      </c>
      <c r="AD405">
        <v>127</v>
      </c>
      <c r="AE405">
        <v>15</v>
      </c>
      <c r="AF405">
        <v>7</v>
      </c>
      <c r="AG405">
        <v>6</v>
      </c>
      <c r="AH405">
        <v>1</v>
      </c>
      <c r="AI405">
        <v>10</v>
      </c>
      <c r="AJ405">
        <f t="shared" si="45"/>
        <v>2692.5795053003535</v>
      </c>
      <c r="AK405">
        <f t="shared" si="45"/>
        <v>318.02120141342755</v>
      </c>
      <c r="AL405">
        <f t="shared" si="45"/>
        <v>148.40989399293287</v>
      </c>
      <c r="AM405">
        <f t="shared" si="45"/>
        <v>127.20848056537102</v>
      </c>
      <c r="AN405">
        <f t="shared" si="45"/>
        <v>21.201413427561835</v>
      </c>
      <c r="AO405">
        <f t="shared" si="45"/>
        <v>212.01413427561837</v>
      </c>
      <c r="AP405" s="26">
        <v>0.004</v>
      </c>
      <c r="AS405" s="26">
        <v>0.002</v>
      </c>
      <c r="AU405">
        <v>-0.5082570314</v>
      </c>
      <c r="AV405">
        <f t="shared" si="44"/>
        <v>0.07174296859999996</v>
      </c>
      <c r="AW405" s="24">
        <v>0.004</v>
      </c>
    </row>
    <row r="406" spans="1:49" ht="12.75">
      <c r="A406" s="19">
        <v>37694</v>
      </c>
      <c r="B406" s="22">
        <v>73</v>
      </c>
      <c r="C406" s="21">
        <v>0.836342573</v>
      </c>
      <c r="D406" s="20">
        <v>0.836342573</v>
      </c>
      <c r="E406" s="24">
        <v>0</v>
      </c>
      <c r="F406">
        <v>39.57704784</v>
      </c>
      <c r="G406">
        <v>-76.19121772</v>
      </c>
      <c r="H406" s="26">
        <v>922</v>
      </c>
      <c r="I406" s="23">
        <f t="shared" si="47"/>
        <v>886.85</v>
      </c>
      <c r="J406">
        <f t="shared" si="48"/>
        <v>1106.4384672272938</v>
      </c>
      <c r="K406" s="23">
        <f t="shared" si="49"/>
        <v>1349.9384672272938</v>
      </c>
      <c r="L406" s="23">
        <f t="shared" si="46"/>
        <v>1368.9574672272938</v>
      </c>
      <c r="M406" s="23">
        <f t="shared" si="50"/>
        <v>1359.4479672272937</v>
      </c>
      <c r="N406" s="23">
        <v>-3.9</v>
      </c>
      <c r="O406" s="23">
        <v>19.9</v>
      </c>
      <c r="P406" s="23">
        <v>56.7</v>
      </c>
      <c r="Q406" s="23">
        <f aca="true" t="shared" si="51" ref="Q406:Q469">AVERAGE(P405:P406)</f>
        <v>55.900000000000006</v>
      </c>
      <c r="S406"/>
      <c r="T406"/>
      <c r="Y406" s="30"/>
      <c r="Z406" s="30"/>
      <c r="AA406" s="30"/>
      <c r="AB406" s="30"/>
      <c r="AD406">
        <v>118</v>
      </c>
      <c r="AE406">
        <v>17</v>
      </c>
      <c r="AF406">
        <v>8</v>
      </c>
      <c r="AG406">
        <v>3</v>
      </c>
      <c r="AH406">
        <v>0</v>
      </c>
      <c r="AI406">
        <v>14</v>
      </c>
      <c r="AJ406">
        <f t="shared" si="45"/>
        <v>2501.7667844522966</v>
      </c>
      <c r="AK406">
        <f t="shared" si="45"/>
        <v>360.42402826855124</v>
      </c>
      <c r="AL406">
        <f t="shared" si="45"/>
        <v>169.61130742049468</v>
      </c>
      <c r="AM406">
        <f t="shared" si="45"/>
        <v>63.60424028268551</v>
      </c>
      <c r="AN406"/>
      <c r="AO406">
        <f t="shared" si="45"/>
        <v>296.81978798586573</v>
      </c>
      <c r="AP406" s="26">
        <v>0.004</v>
      </c>
      <c r="AS406" s="26">
        <v>0.011</v>
      </c>
      <c r="AU406">
        <v>-0.4919130802</v>
      </c>
      <c r="AV406">
        <f t="shared" si="44"/>
        <v>0.08808691979999994</v>
      </c>
      <c r="AW406" s="24">
        <v>-0.001</v>
      </c>
    </row>
    <row r="407" spans="1:49" ht="12.75">
      <c r="A407" s="19">
        <v>37694</v>
      </c>
      <c r="B407" s="22">
        <v>73</v>
      </c>
      <c r="C407" s="21">
        <v>0.836458325</v>
      </c>
      <c r="D407" s="20">
        <v>0.836458325</v>
      </c>
      <c r="E407" s="24">
        <v>0</v>
      </c>
      <c r="F407">
        <v>39.5737425</v>
      </c>
      <c r="G407">
        <v>-76.18330787</v>
      </c>
      <c r="H407" s="26">
        <v>923.1</v>
      </c>
      <c r="I407" s="23">
        <f t="shared" si="47"/>
        <v>887.95</v>
      </c>
      <c r="J407">
        <f t="shared" si="48"/>
        <v>1096.1450846728487</v>
      </c>
      <c r="K407" s="23">
        <f t="shared" si="49"/>
        <v>1339.6450846728487</v>
      </c>
      <c r="L407" s="23">
        <f t="shared" si="46"/>
        <v>1358.6640846728487</v>
      </c>
      <c r="M407" s="23">
        <f t="shared" si="50"/>
        <v>1349.1545846728486</v>
      </c>
      <c r="N407" s="23">
        <v>-3.4</v>
      </c>
      <c r="O407" s="23">
        <v>21.4</v>
      </c>
      <c r="P407" s="23">
        <v>51.7</v>
      </c>
      <c r="Q407" s="23">
        <f t="shared" si="51"/>
        <v>54.2</v>
      </c>
      <c r="S407"/>
      <c r="T407"/>
      <c r="Y407" s="30"/>
      <c r="Z407" s="30"/>
      <c r="AA407" s="30"/>
      <c r="AB407" s="30"/>
      <c r="AD407">
        <v>132</v>
      </c>
      <c r="AE407">
        <v>17</v>
      </c>
      <c r="AF407">
        <v>12</v>
      </c>
      <c r="AG407">
        <v>5</v>
      </c>
      <c r="AH407">
        <v>2</v>
      </c>
      <c r="AI407">
        <v>13</v>
      </c>
      <c r="AJ407">
        <f t="shared" si="45"/>
        <v>2798.5865724381624</v>
      </c>
      <c r="AK407">
        <f t="shared" si="45"/>
        <v>360.42402826855124</v>
      </c>
      <c r="AL407">
        <f t="shared" si="45"/>
        <v>254.41696113074204</v>
      </c>
      <c r="AM407">
        <f t="shared" si="45"/>
        <v>106.00706713780919</v>
      </c>
      <c r="AN407">
        <f t="shared" si="45"/>
        <v>42.40282685512367</v>
      </c>
      <c r="AO407">
        <f t="shared" si="45"/>
        <v>275.61837455830386</v>
      </c>
      <c r="AP407" s="26">
        <v>0.004</v>
      </c>
      <c r="AS407" s="26">
        <v>0.001</v>
      </c>
      <c r="AU407">
        <v>-0.4603110254</v>
      </c>
      <c r="AV407">
        <f t="shared" si="44"/>
        <v>0.11968897459999994</v>
      </c>
      <c r="AW407" s="24">
        <v>0.001</v>
      </c>
    </row>
    <row r="408" spans="1:49" ht="12.75">
      <c r="A408" s="19">
        <v>37694</v>
      </c>
      <c r="B408" s="22">
        <v>73</v>
      </c>
      <c r="C408" s="21">
        <v>0.836574078</v>
      </c>
      <c r="D408" s="20">
        <v>0.836574078</v>
      </c>
      <c r="E408" s="24">
        <v>0</v>
      </c>
      <c r="F408">
        <v>39.56783396</v>
      </c>
      <c r="G408">
        <v>-76.17895882</v>
      </c>
      <c r="H408" s="26">
        <v>925.9</v>
      </c>
      <c r="I408" s="23">
        <f t="shared" si="47"/>
        <v>890.75</v>
      </c>
      <c r="J408">
        <f t="shared" si="48"/>
        <v>1070.0011783958817</v>
      </c>
      <c r="K408" s="23">
        <f t="shared" si="49"/>
        <v>1313.5011783958817</v>
      </c>
      <c r="L408" s="23">
        <f t="shared" si="46"/>
        <v>1332.5201783958817</v>
      </c>
      <c r="M408" s="23">
        <f t="shared" si="50"/>
        <v>1323.0106783958818</v>
      </c>
      <c r="N408" s="23">
        <v>-4.2</v>
      </c>
      <c r="O408" s="23">
        <v>26.6</v>
      </c>
      <c r="P408" s="23">
        <v>52.1</v>
      </c>
      <c r="Q408" s="23">
        <f t="shared" si="51"/>
        <v>51.900000000000006</v>
      </c>
      <c r="S408">
        <v>1.92E-07</v>
      </c>
      <c r="T408">
        <v>6.24E-07</v>
      </c>
      <c r="U408">
        <v>5.87E-07</v>
      </c>
      <c r="V408">
        <v>1.07E-06</v>
      </c>
      <c r="W408">
        <v>3.28E-07</v>
      </c>
      <c r="X408">
        <v>-7.37E-07</v>
      </c>
      <c r="Y408" s="30">
        <v>864.6</v>
      </c>
      <c r="Z408" s="30">
        <v>290.3</v>
      </c>
      <c r="AA408" s="30">
        <v>283.9</v>
      </c>
      <c r="AB408" s="30">
        <v>15.4</v>
      </c>
      <c r="AC408">
        <v>2396</v>
      </c>
      <c r="AD408">
        <v>125</v>
      </c>
      <c r="AE408">
        <v>10</v>
      </c>
      <c r="AF408">
        <v>11</v>
      </c>
      <c r="AG408">
        <v>5</v>
      </c>
      <c r="AH408">
        <v>0</v>
      </c>
      <c r="AI408">
        <v>13</v>
      </c>
      <c r="AJ408">
        <f t="shared" si="45"/>
        <v>2650.1766784452298</v>
      </c>
      <c r="AK408">
        <f t="shared" si="45"/>
        <v>212.01413427561837</v>
      </c>
      <c r="AL408">
        <f t="shared" si="45"/>
        <v>233.2155477031802</v>
      </c>
      <c r="AM408">
        <f t="shared" si="45"/>
        <v>106.00706713780919</v>
      </c>
      <c r="AN408"/>
      <c r="AO408">
        <f t="shared" si="45"/>
        <v>275.61837455830386</v>
      </c>
      <c r="AP408" s="26">
        <v>0.005</v>
      </c>
      <c r="AS408" s="26">
        <v>0.021</v>
      </c>
      <c r="AU408">
        <v>-0.3365169168</v>
      </c>
      <c r="AV408">
        <f t="shared" si="44"/>
        <v>0.24348308319999995</v>
      </c>
      <c r="AW408" s="24">
        <v>0.007</v>
      </c>
    </row>
    <row r="409" spans="1:49" ht="12.75">
      <c r="A409" s="19">
        <v>37694</v>
      </c>
      <c r="B409" s="22">
        <v>73</v>
      </c>
      <c r="C409" s="21">
        <v>0.83668983</v>
      </c>
      <c r="D409" s="20">
        <v>0.83668983</v>
      </c>
      <c r="E409" s="24">
        <v>0</v>
      </c>
      <c r="F409">
        <v>39.56139317</v>
      </c>
      <c r="G409">
        <v>-76.18068081</v>
      </c>
      <c r="H409" s="26">
        <v>928.2</v>
      </c>
      <c r="I409" s="23">
        <f t="shared" si="47"/>
        <v>893.0500000000001</v>
      </c>
      <c r="J409">
        <f t="shared" si="48"/>
        <v>1048.5872320569072</v>
      </c>
      <c r="K409" s="23">
        <f t="shared" si="49"/>
        <v>1292.0872320569072</v>
      </c>
      <c r="L409" s="23">
        <f t="shared" si="46"/>
        <v>1311.1062320569072</v>
      </c>
      <c r="M409" s="23">
        <f t="shared" si="50"/>
        <v>1301.596732056907</v>
      </c>
      <c r="N409" s="23">
        <v>-4.7</v>
      </c>
      <c r="O409" s="23">
        <v>32.3</v>
      </c>
      <c r="P409" s="23">
        <v>50.1</v>
      </c>
      <c r="Q409" s="23">
        <f t="shared" si="51"/>
        <v>51.1</v>
      </c>
      <c r="S409"/>
      <c r="T409"/>
      <c r="Y409" s="30"/>
      <c r="Z409" s="30"/>
      <c r="AA409" s="30"/>
      <c r="AB409" s="30"/>
      <c r="AD409">
        <v>146</v>
      </c>
      <c r="AE409">
        <v>23</v>
      </c>
      <c r="AF409">
        <v>15</v>
      </c>
      <c r="AG409">
        <v>6</v>
      </c>
      <c r="AH409">
        <v>3</v>
      </c>
      <c r="AI409">
        <v>27</v>
      </c>
      <c r="AJ409">
        <f t="shared" si="45"/>
        <v>3095.406360424028</v>
      </c>
      <c r="AK409">
        <f t="shared" si="45"/>
        <v>487.63250883392226</v>
      </c>
      <c r="AL409">
        <f t="shared" si="45"/>
        <v>318.02120141342755</v>
      </c>
      <c r="AM409">
        <f t="shared" si="45"/>
        <v>127.20848056537102</v>
      </c>
      <c r="AN409">
        <f t="shared" si="45"/>
        <v>63.60424028268551</v>
      </c>
      <c r="AO409">
        <f t="shared" si="45"/>
        <v>572.4381625441696</v>
      </c>
      <c r="AP409" s="26">
        <v>0.004</v>
      </c>
      <c r="AS409" s="26">
        <v>0.011</v>
      </c>
      <c r="AU409">
        <v>-0.2257597446</v>
      </c>
      <c r="AV409">
        <f t="shared" si="44"/>
        <v>0.3542402553999999</v>
      </c>
      <c r="AW409" s="24">
        <v>0.006</v>
      </c>
    </row>
    <row r="410" spans="1:49" ht="12.75">
      <c r="A410" s="19">
        <v>37694</v>
      </c>
      <c r="B410" s="22">
        <v>73</v>
      </c>
      <c r="C410" s="21">
        <v>0.836805582</v>
      </c>
      <c r="D410" s="20">
        <v>0.836805582</v>
      </c>
      <c r="E410" s="24">
        <v>0</v>
      </c>
      <c r="F410">
        <v>39.55662645</v>
      </c>
      <c r="G410">
        <v>-76.18632876</v>
      </c>
      <c r="H410" s="26">
        <v>929.1</v>
      </c>
      <c r="I410" s="23">
        <f t="shared" si="47"/>
        <v>893.95</v>
      </c>
      <c r="J410">
        <f t="shared" si="48"/>
        <v>1040.2228707063864</v>
      </c>
      <c r="K410" s="23">
        <f t="shared" si="49"/>
        <v>1283.7228707063864</v>
      </c>
      <c r="L410" s="23">
        <f t="shared" si="46"/>
        <v>1302.7418707063864</v>
      </c>
      <c r="M410" s="23">
        <f t="shared" si="50"/>
        <v>1293.2323707063865</v>
      </c>
      <c r="N410" s="23">
        <v>-4.6</v>
      </c>
      <c r="O410" s="23">
        <v>35.8</v>
      </c>
      <c r="P410" s="23">
        <v>47.6</v>
      </c>
      <c r="Q410" s="23">
        <f t="shared" si="51"/>
        <v>48.85</v>
      </c>
      <c r="S410"/>
      <c r="T410"/>
      <c r="Y410" s="30"/>
      <c r="Z410" s="30"/>
      <c r="AA410" s="30"/>
      <c r="AB410" s="30"/>
      <c r="AD410">
        <v>139</v>
      </c>
      <c r="AE410">
        <v>19</v>
      </c>
      <c r="AF410">
        <v>9</v>
      </c>
      <c r="AG410">
        <v>11</v>
      </c>
      <c r="AH410">
        <v>5</v>
      </c>
      <c r="AI410">
        <v>20</v>
      </c>
      <c r="AJ410">
        <f t="shared" si="45"/>
        <v>2946.9964664310955</v>
      </c>
      <c r="AK410">
        <f t="shared" si="45"/>
        <v>402.8268551236749</v>
      </c>
      <c r="AL410">
        <f t="shared" si="45"/>
        <v>190.81272084805653</v>
      </c>
      <c r="AM410">
        <f t="shared" si="45"/>
        <v>233.2155477031802</v>
      </c>
      <c r="AN410">
        <f t="shared" si="45"/>
        <v>106.00706713780919</v>
      </c>
      <c r="AO410">
        <f t="shared" si="45"/>
        <v>424.02826855123675</v>
      </c>
      <c r="AP410" s="26">
        <v>0.004</v>
      </c>
      <c r="AS410" s="26">
        <v>0.032</v>
      </c>
      <c r="AU410">
        <v>-0.1112779155</v>
      </c>
      <c r="AV410">
        <f t="shared" si="44"/>
        <v>0.46872208449999997</v>
      </c>
      <c r="AW410" s="24">
        <v>0.005</v>
      </c>
    </row>
    <row r="411" spans="1:49" ht="12.75">
      <c r="A411" s="19">
        <v>37694</v>
      </c>
      <c r="B411" s="22">
        <v>73</v>
      </c>
      <c r="C411" s="21">
        <v>0.836921275</v>
      </c>
      <c r="D411" s="20">
        <v>0.836921275</v>
      </c>
      <c r="E411" s="24">
        <v>0</v>
      </c>
      <c r="F411">
        <v>39.5548256</v>
      </c>
      <c r="G411">
        <v>-76.19416419</v>
      </c>
      <c r="H411" s="26">
        <v>930.1</v>
      </c>
      <c r="I411" s="23">
        <f t="shared" si="47"/>
        <v>894.95</v>
      </c>
      <c r="J411">
        <f t="shared" si="48"/>
        <v>1030.9390066145413</v>
      </c>
      <c r="K411" s="23">
        <f t="shared" si="49"/>
        <v>1274.4390066145413</v>
      </c>
      <c r="L411" s="23">
        <f t="shared" si="46"/>
        <v>1293.4580066145413</v>
      </c>
      <c r="M411" s="23">
        <f t="shared" si="50"/>
        <v>1283.9485066145412</v>
      </c>
      <c r="N411" s="23">
        <v>-4.3</v>
      </c>
      <c r="O411" s="23">
        <v>37.4</v>
      </c>
      <c r="P411" s="23">
        <v>44</v>
      </c>
      <c r="Q411" s="23">
        <f t="shared" si="51"/>
        <v>45.8</v>
      </c>
      <c r="S411">
        <v>2.2E-06</v>
      </c>
      <c r="T411">
        <v>1.47E-06</v>
      </c>
      <c r="U411">
        <v>1.28E-06</v>
      </c>
      <c r="V411">
        <v>9.61E-07</v>
      </c>
      <c r="W411">
        <v>3.59E-07</v>
      </c>
      <c r="X411">
        <v>-7.7E-07</v>
      </c>
      <c r="Y411" s="30">
        <v>870</v>
      </c>
      <c r="Z411" s="30">
        <v>290.2</v>
      </c>
      <c r="AA411" s="30">
        <v>283.8</v>
      </c>
      <c r="AB411" s="30">
        <v>15.4</v>
      </c>
      <c r="AD411">
        <v>109</v>
      </c>
      <c r="AE411">
        <v>15</v>
      </c>
      <c r="AF411">
        <v>9</v>
      </c>
      <c r="AG411">
        <v>9</v>
      </c>
      <c r="AH411">
        <v>3</v>
      </c>
      <c r="AI411">
        <v>8</v>
      </c>
      <c r="AJ411">
        <f t="shared" si="45"/>
        <v>2310.95406360424</v>
      </c>
      <c r="AK411">
        <f t="shared" si="45"/>
        <v>318.02120141342755</v>
      </c>
      <c r="AL411">
        <f t="shared" si="45"/>
        <v>190.81272084805653</v>
      </c>
      <c r="AM411">
        <f t="shared" si="45"/>
        <v>190.81272084805653</v>
      </c>
      <c r="AN411">
        <f t="shared" si="45"/>
        <v>63.60424028268551</v>
      </c>
      <c r="AO411">
        <f t="shared" si="45"/>
        <v>169.61130742049468</v>
      </c>
      <c r="AP411" s="26">
        <v>0.003</v>
      </c>
      <c r="AS411" s="26">
        <v>0.04</v>
      </c>
      <c r="AU411">
        <v>-0.01448987704</v>
      </c>
      <c r="AV411">
        <f t="shared" si="44"/>
        <v>0.5655101229599999</v>
      </c>
      <c r="AW411" s="24">
        <v>0.001</v>
      </c>
    </row>
    <row r="412" spans="1:49" ht="12.75">
      <c r="A412" s="19">
        <v>37694</v>
      </c>
      <c r="B412" s="22">
        <v>73</v>
      </c>
      <c r="C412" s="21">
        <v>0.837037027</v>
      </c>
      <c r="D412" s="20">
        <v>0.837037027</v>
      </c>
      <c r="E412" s="24">
        <v>0</v>
      </c>
      <c r="F412">
        <v>39.55583876</v>
      </c>
      <c r="G412">
        <v>-76.20239517</v>
      </c>
      <c r="H412" s="26">
        <v>931.3</v>
      </c>
      <c r="I412" s="23">
        <f t="shared" si="47"/>
        <v>896.15</v>
      </c>
      <c r="J412">
        <f t="shared" si="48"/>
        <v>1019.8120531922136</v>
      </c>
      <c r="K412" s="23">
        <f t="shared" si="49"/>
        <v>1263.3120531922136</v>
      </c>
      <c r="L412" s="23">
        <f t="shared" si="46"/>
        <v>1282.3310531922136</v>
      </c>
      <c r="M412" s="23">
        <f t="shared" si="50"/>
        <v>1272.8215531922137</v>
      </c>
      <c r="N412" s="23">
        <v>-3.9</v>
      </c>
      <c r="O412" s="23">
        <v>38.3</v>
      </c>
      <c r="P412" s="23">
        <v>44.2</v>
      </c>
      <c r="Q412" s="23">
        <f t="shared" si="51"/>
        <v>44.1</v>
      </c>
      <c r="S412"/>
      <c r="T412"/>
      <c r="Y412" s="30"/>
      <c r="Z412" s="30"/>
      <c r="AA412" s="30"/>
      <c r="AB412" s="30"/>
      <c r="AD412">
        <v>121</v>
      </c>
      <c r="AE412">
        <v>10</v>
      </c>
      <c r="AF412">
        <v>12</v>
      </c>
      <c r="AG412">
        <v>9</v>
      </c>
      <c r="AH412">
        <v>4</v>
      </c>
      <c r="AI412">
        <v>16</v>
      </c>
      <c r="AJ412">
        <f t="shared" si="45"/>
        <v>2565.3710247349823</v>
      </c>
      <c r="AK412">
        <f t="shared" si="45"/>
        <v>212.01413427561837</v>
      </c>
      <c r="AL412">
        <f t="shared" si="45"/>
        <v>254.41696113074204</v>
      </c>
      <c r="AM412">
        <f t="shared" si="45"/>
        <v>190.81272084805653</v>
      </c>
      <c r="AN412">
        <f t="shared" si="45"/>
        <v>84.80565371024734</v>
      </c>
      <c r="AO412">
        <f t="shared" si="45"/>
        <v>339.22261484098937</v>
      </c>
      <c r="AP412" s="26">
        <v>0.005</v>
      </c>
      <c r="AS412" s="26">
        <v>0.05</v>
      </c>
      <c r="AU412">
        <v>0.006403597537</v>
      </c>
      <c r="AV412">
        <f t="shared" si="44"/>
        <v>0.586403597537</v>
      </c>
      <c r="AW412" s="24">
        <v>-0.001</v>
      </c>
    </row>
    <row r="413" spans="1:49" ht="12.75">
      <c r="A413" s="19">
        <v>37694</v>
      </c>
      <c r="B413" s="22">
        <v>73</v>
      </c>
      <c r="C413" s="21">
        <v>0.837152779</v>
      </c>
      <c r="D413" s="20">
        <v>0.837152779</v>
      </c>
      <c r="E413" s="24">
        <v>0</v>
      </c>
      <c r="F413">
        <v>39.55938724</v>
      </c>
      <c r="G413">
        <v>-76.20929935</v>
      </c>
      <c r="H413" s="26">
        <v>933.6</v>
      </c>
      <c r="I413" s="23">
        <f t="shared" si="47"/>
        <v>898.45</v>
      </c>
      <c r="J413">
        <f t="shared" si="48"/>
        <v>998.5269772836864</v>
      </c>
      <c r="K413" s="23">
        <f t="shared" si="49"/>
        <v>1242.0269772836864</v>
      </c>
      <c r="L413" s="23">
        <f t="shared" si="46"/>
        <v>1261.0459772836864</v>
      </c>
      <c r="M413" s="23">
        <f t="shared" si="50"/>
        <v>1251.5364772836865</v>
      </c>
      <c r="N413" s="23">
        <v>-3.8</v>
      </c>
      <c r="O413" s="23">
        <v>38.6</v>
      </c>
      <c r="P413" s="23">
        <v>41.6</v>
      </c>
      <c r="Q413" s="23">
        <f t="shared" si="51"/>
        <v>42.900000000000006</v>
      </c>
      <c r="S413"/>
      <c r="T413"/>
      <c r="Y413" s="30"/>
      <c r="Z413" s="30"/>
      <c r="AA413" s="30"/>
      <c r="AB413" s="30"/>
      <c r="AD413">
        <v>134</v>
      </c>
      <c r="AE413">
        <v>9</v>
      </c>
      <c r="AF413">
        <v>6</v>
      </c>
      <c r="AG413">
        <v>4</v>
      </c>
      <c r="AH413">
        <v>1</v>
      </c>
      <c r="AI413">
        <v>11</v>
      </c>
      <c r="AJ413">
        <f t="shared" si="45"/>
        <v>2840.989399293286</v>
      </c>
      <c r="AK413">
        <f t="shared" si="45"/>
        <v>190.81272084805653</v>
      </c>
      <c r="AL413">
        <f t="shared" si="45"/>
        <v>127.20848056537102</v>
      </c>
      <c r="AM413">
        <f aca="true" t="shared" si="52" ref="AJ413:AO455">IF(AG413&gt;0,(AG413*(60/1))/2.83,"")</f>
        <v>84.80565371024734</v>
      </c>
      <c r="AN413">
        <f t="shared" si="52"/>
        <v>21.201413427561835</v>
      </c>
      <c r="AO413">
        <f t="shared" si="52"/>
        <v>233.2155477031802</v>
      </c>
      <c r="AP413" s="26">
        <v>0.004</v>
      </c>
      <c r="AS413" s="26">
        <v>0.051</v>
      </c>
      <c r="AU413">
        <v>0.07963071018</v>
      </c>
      <c r="AV413">
        <f t="shared" si="44"/>
        <v>0.65963071018</v>
      </c>
      <c r="AW413" s="24">
        <v>0.004</v>
      </c>
    </row>
    <row r="414" spans="1:49" ht="12.75">
      <c r="A414" s="19">
        <v>37694</v>
      </c>
      <c r="B414" s="22">
        <v>73</v>
      </c>
      <c r="C414" s="21">
        <v>0.837268531</v>
      </c>
      <c r="D414" s="20">
        <v>0.837268531</v>
      </c>
      <c r="E414" s="24">
        <v>0</v>
      </c>
      <c r="F414">
        <v>39.56519111</v>
      </c>
      <c r="G414">
        <v>-76.21259418</v>
      </c>
      <c r="H414" s="26">
        <v>935.2</v>
      </c>
      <c r="I414" s="23">
        <f t="shared" si="47"/>
        <v>900.0500000000001</v>
      </c>
      <c r="J414">
        <f t="shared" si="48"/>
        <v>983.752080758448</v>
      </c>
      <c r="K414" s="23">
        <f t="shared" si="49"/>
        <v>1227.2520807584478</v>
      </c>
      <c r="L414" s="23">
        <f t="shared" si="46"/>
        <v>1246.271080758448</v>
      </c>
      <c r="M414" s="23">
        <f t="shared" si="50"/>
        <v>1236.761580758448</v>
      </c>
      <c r="N414" s="23">
        <v>-4.8</v>
      </c>
      <c r="O414" s="23">
        <v>42.4</v>
      </c>
      <c r="P414" s="23">
        <v>43.1</v>
      </c>
      <c r="Q414" s="23">
        <f t="shared" si="51"/>
        <v>42.35</v>
      </c>
      <c r="S414">
        <v>5.53E-06</v>
      </c>
      <c r="T414">
        <v>3.27E-06</v>
      </c>
      <c r="U414">
        <v>2.25E-06</v>
      </c>
      <c r="V414">
        <v>1.02E-06</v>
      </c>
      <c r="W414">
        <v>3.28E-07</v>
      </c>
      <c r="X414">
        <v>-7.66E-07</v>
      </c>
      <c r="Y414" s="30">
        <v>874.4</v>
      </c>
      <c r="Z414" s="30">
        <v>290.1</v>
      </c>
      <c r="AA414" s="30">
        <v>283.7</v>
      </c>
      <c r="AB414" s="30">
        <v>15.2</v>
      </c>
      <c r="AC414">
        <v>9109</v>
      </c>
      <c r="AD414">
        <v>109</v>
      </c>
      <c r="AE414">
        <v>10</v>
      </c>
      <c r="AF414">
        <v>10</v>
      </c>
      <c r="AG414">
        <v>6</v>
      </c>
      <c r="AH414">
        <v>2</v>
      </c>
      <c r="AI414">
        <v>7</v>
      </c>
      <c r="AJ414">
        <f t="shared" si="52"/>
        <v>2310.95406360424</v>
      </c>
      <c r="AK414">
        <f t="shared" si="52"/>
        <v>212.01413427561837</v>
      </c>
      <c r="AL414">
        <f t="shared" si="52"/>
        <v>212.01413427561837</v>
      </c>
      <c r="AM414">
        <f t="shared" si="52"/>
        <v>127.20848056537102</v>
      </c>
      <c r="AN414">
        <f t="shared" si="52"/>
        <v>42.40282685512367</v>
      </c>
      <c r="AO414">
        <f t="shared" si="52"/>
        <v>148.40989399293287</v>
      </c>
      <c r="AP414" s="26">
        <v>0.004</v>
      </c>
      <c r="AS414" s="26">
        <v>0.032</v>
      </c>
      <c r="AU414">
        <v>0.1455040723</v>
      </c>
      <c r="AV414">
        <f t="shared" si="44"/>
        <v>0.7255040722999999</v>
      </c>
      <c r="AW414" s="24">
        <v>0.009</v>
      </c>
    </row>
    <row r="415" spans="1:49" ht="12.75">
      <c r="A415" s="19">
        <v>37694</v>
      </c>
      <c r="B415" s="22">
        <v>73</v>
      </c>
      <c r="C415" s="21">
        <v>0.837384284</v>
      </c>
      <c r="D415" s="20">
        <v>0.837384284</v>
      </c>
      <c r="E415" s="24">
        <v>0</v>
      </c>
      <c r="F415">
        <v>39.57149534</v>
      </c>
      <c r="G415">
        <v>-76.2117906</v>
      </c>
      <c r="H415" s="26">
        <v>938</v>
      </c>
      <c r="I415" s="23">
        <f t="shared" si="47"/>
        <v>902.85</v>
      </c>
      <c r="J415">
        <f t="shared" si="48"/>
        <v>957.9590999660717</v>
      </c>
      <c r="K415" s="23">
        <f t="shared" si="49"/>
        <v>1201.4590999660718</v>
      </c>
      <c r="L415" s="23">
        <f t="shared" si="46"/>
        <v>1220.4780999660716</v>
      </c>
      <c r="M415" s="23">
        <f t="shared" si="50"/>
        <v>1210.9685999660717</v>
      </c>
      <c r="N415" s="23">
        <v>-4.1</v>
      </c>
      <c r="O415" s="23">
        <v>43.6</v>
      </c>
      <c r="P415" s="23">
        <v>41.5</v>
      </c>
      <c r="Q415" s="23">
        <f t="shared" si="51"/>
        <v>42.3</v>
      </c>
      <c r="S415"/>
      <c r="T415"/>
      <c r="Y415" s="30"/>
      <c r="Z415" s="30"/>
      <c r="AA415" s="30"/>
      <c r="AB415" s="30"/>
      <c r="AD415">
        <v>92</v>
      </c>
      <c r="AE415">
        <v>12</v>
      </c>
      <c r="AF415">
        <v>3</v>
      </c>
      <c r="AG415">
        <v>2</v>
      </c>
      <c r="AH415">
        <v>2</v>
      </c>
      <c r="AI415">
        <v>12</v>
      </c>
      <c r="AJ415">
        <f t="shared" si="52"/>
        <v>1950.530035335689</v>
      </c>
      <c r="AK415">
        <f t="shared" si="52"/>
        <v>254.41696113074204</v>
      </c>
      <c r="AL415">
        <f t="shared" si="52"/>
        <v>63.60424028268551</v>
      </c>
      <c r="AM415">
        <f t="shared" si="52"/>
        <v>42.40282685512367</v>
      </c>
      <c r="AN415">
        <f t="shared" si="52"/>
        <v>42.40282685512367</v>
      </c>
      <c r="AO415">
        <f t="shared" si="52"/>
        <v>254.41696113074204</v>
      </c>
      <c r="AP415" s="26">
        <v>0.005</v>
      </c>
      <c r="AS415" s="26">
        <v>0.051</v>
      </c>
      <c r="AU415">
        <v>0.1581425518</v>
      </c>
      <c r="AV415">
        <f t="shared" si="44"/>
        <v>0.7381425518</v>
      </c>
      <c r="AW415" s="24">
        <v>0.006</v>
      </c>
    </row>
    <row r="416" spans="1:49" ht="12.75">
      <c r="A416" s="19">
        <v>37694</v>
      </c>
      <c r="B416" s="22">
        <v>73</v>
      </c>
      <c r="C416" s="21">
        <v>0.837499976</v>
      </c>
      <c r="D416" s="20">
        <v>0.837499976</v>
      </c>
      <c r="E416" s="24">
        <v>0</v>
      </c>
      <c r="F416">
        <v>39.57666725</v>
      </c>
      <c r="G416">
        <v>-76.20676983</v>
      </c>
      <c r="H416" s="26">
        <v>939.1</v>
      </c>
      <c r="I416" s="23">
        <f t="shared" si="47"/>
        <v>903.95</v>
      </c>
      <c r="J416">
        <f t="shared" si="48"/>
        <v>947.8480222178408</v>
      </c>
      <c r="K416" s="23">
        <f t="shared" si="49"/>
        <v>1191.348022217841</v>
      </c>
      <c r="L416" s="23">
        <f t="shared" si="46"/>
        <v>1210.3670222178407</v>
      </c>
      <c r="M416" s="23">
        <f t="shared" si="50"/>
        <v>1200.8575222178408</v>
      </c>
      <c r="N416" s="23">
        <v>-4.3</v>
      </c>
      <c r="O416" s="23">
        <v>43.9</v>
      </c>
      <c r="P416" s="23">
        <v>41.4</v>
      </c>
      <c r="Q416" s="23">
        <f t="shared" si="51"/>
        <v>41.45</v>
      </c>
      <c r="S416"/>
      <c r="T416"/>
      <c r="Y416" s="30"/>
      <c r="Z416" s="30"/>
      <c r="AA416" s="30"/>
      <c r="AB416" s="30"/>
      <c r="AD416">
        <v>113</v>
      </c>
      <c r="AE416">
        <v>9</v>
      </c>
      <c r="AF416">
        <v>9</v>
      </c>
      <c r="AG416">
        <v>2</v>
      </c>
      <c r="AH416">
        <v>2</v>
      </c>
      <c r="AI416">
        <v>14</v>
      </c>
      <c r="AJ416">
        <f t="shared" si="52"/>
        <v>2395.7597173144877</v>
      </c>
      <c r="AK416">
        <f t="shared" si="52"/>
        <v>190.81272084805653</v>
      </c>
      <c r="AL416">
        <f t="shared" si="52"/>
        <v>190.81272084805653</v>
      </c>
      <c r="AM416">
        <f t="shared" si="52"/>
        <v>42.40282685512367</v>
      </c>
      <c r="AN416">
        <f t="shared" si="52"/>
        <v>42.40282685512367</v>
      </c>
      <c r="AO416">
        <f t="shared" si="52"/>
        <v>296.81978798586573</v>
      </c>
      <c r="AP416" s="26">
        <v>0.004</v>
      </c>
      <c r="AS416" s="26">
        <v>0.05</v>
      </c>
      <c r="AU416">
        <v>0.1421272308</v>
      </c>
      <c r="AV416">
        <f t="shared" si="44"/>
        <v>0.7221272308</v>
      </c>
      <c r="AW416" s="24">
        <v>0.003</v>
      </c>
    </row>
    <row r="417" spans="1:49" ht="12.75">
      <c r="A417" s="19">
        <v>37694</v>
      </c>
      <c r="B417" s="22">
        <v>73</v>
      </c>
      <c r="C417" s="21">
        <v>0.837615728</v>
      </c>
      <c r="D417" s="20">
        <v>0.837615728</v>
      </c>
      <c r="E417" s="24">
        <v>0</v>
      </c>
      <c r="F417">
        <v>39.57931852</v>
      </c>
      <c r="G417">
        <v>-76.19904394</v>
      </c>
      <c r="H417" s="26">
        <v>941.4</v>
      </c>
      <c r="I417" s="23">
        <f t="shared" si="47"/>
        <v>906.25</v>
      </c>
      <c r="J417">
        <f t="shared" si="48"/>
        <v>926.7463777219153</v>
      </c>
      <c r="K417" s="23">
        <f t="shared" si="49"/>
        <v>1170.2463777219155</v>
      </c>
      <c r="L417" s="23">
        <f t="shared" si="46"/>
        <v>1189.2653777219152</v>
      </c>
      <c r="M417" s="23">
        <f t="shared" si="50"/>
        <v>1179.7558777219153</v>
      </c>
      <c r="N417" s="23">
        <v>-4.4</v>
      </c>
      <c r="O417" s="23">
        <v>45.6</v>
      </c>
      <c r="P417" s="23">
        <v>39.3</v>
      </c>
      <c r="Q417" s="23">
        <f t="shared" si="51"/>
        <v>40.349999999999994</v>
      </c>
      <c r="S417"/>
      <c r="T417"/>
      <c r="Y417" s="30"/>
      <c r="Z417" s="30"/>
      <c r="AA417" s="30"/>
      <c r="AB417" s="30"/>
      <c r="AD417">
        <v>103</v>
      </c>
      <c r="AE417">
        <v>13</v>
      </c>
      <c r="AF417">
        <v>8</v>
      </c>
      <c r="AG417">
        <v>4</v>
      </c>
      <c r="AH417">
        <v>4</v>
      </c>
      <c r="AI417">
        <v>10</v>
      </c>
      <c r="AJ417">
        <f t="shared" si="52"/>
        <v>2183.7455830388694</v>
      </c>
      <c r="AK417">
        <f t="shared" si="52"/>
        <v>275.61837455830386</v>
      </c>
      <c r="AL417">
        <f t="shared" si="52"/>
        <v>169.61130742049468</v>
      </c>
      <c r="AM417">
        <f t="shared" si="52"/>
        <v>84.80565371024734</v>
      </c>
      <c r="AN417">
        <f t="shared" si="52"/>
        <v>84.80565371024734</v>
      </c>
      <c r="AO417">
        <f t="shared" si="52"/>
        <v>212.01413427561837</v>
      </c>
      <c r="AP417" s="26">
        <v>0.004</v>
      </c>
      <c r="AS417" s="26">
        <v>0.041</v>
      </c>
      <c r="AU417">
        <v>0.129992038</v>
      </c>
      <c r="AV417">
        <f t="shared" si="44"/>
        <v>0.709992038</v>
      </c>
      <c r="AW417" s="24">
        <v>0.001</v>
      </c>
    </row>
    <row r="418" spans="1:49" ht="12.75">
      <c r="A418" s="19">
        <v>37694</v>
      </c>
      <c r="B418" s="22">
        <v>73</v>
      </c>
      <c r="C418" s="21">
        <v>0.837731481</v>
      </c>
      <c r="D418" s="20">
        <v>0.837731481</v>
      </c>
      <c r="E418" s="24">
        <v>0</v>
      </c>
      <c r="F418">
        <v>39.57831496</v>
      </c>
      <c r="G418">
        <v>-76.19036226</v>
      </c>
      <c r="H418" s="26">
        <v>942.2</v>
      </c>
      <c r="I418" s="23">
        <f t="shared" si="47"/>
        <v>907.0500000000001</v>
      </c>
      <c r="J418">
        <f t="shared" si="48"/>
        <v>919.4192266397807</v>
      </c>
      <c r="K418" s="23">
        <f t="shared" si="49"/>
        <v>1162.9192266397808</v>
      </c>
      <c r="L418" s="23">
        <f t="shared" si="46"/>
        <v>1181.9382266397806</v>
      </c>
      <c r="M418" s="23">
        <f t="shared" si="50"/>
        <v>1172.4287266397807</v>
      </c>
      <c r="N418" s="23">
        <v>-4.1</v>
      </c>
      <c r="O418" s="23">
        <v>46.8</v>
      </c>
      <c r="P418" s="23">
        <v>40.9</v>
      </c>
      <c r="Q418" s="23">
        <f t="shared" si="51"/>
        <v>40.099999999999994</v>
      </c>
      <c r="S418">
        <v>7.65E-06</v>
      </c>
      <c r="T418">
        <v>4.84E-06</v>
      </c>
      <c r="U418">
        <v>3.91E-06</v>
      </c>
      <c r="V418">
        <v>8.7E-07</v>
      </c>
      <c r="W418">
        <v>2.75E-07</v>
      </c>
      <c r="X418">
        <v>-7.14E-07</v>
      </c>
      <c r="Y418" s="30">
        <v>880.7</v>
      </c>
      <c r="Z418" s="30">
        <v>290.1</v>
      </c>
      <c r="AA418" s="30">
        <v>283.6</v>
      </c>
      <c r="AB418" s="30">
        <v>15.1</v>
      </c>
      <c r="AD418">
        <v>124</v>
      </c>
      <c r="AE418">
        <v>12</v>
      </c>
      <c r="AF418">
        <v>6</v>
      </c>
      <c r="AG418">
        <v>1</v>
      </c>
      <c r="AH418">
        <v>2</v>
      </c>
      <c r="AI418">
        <v>6</v>
      </c>
      <c r="AJ418">
        <f t="shared" si="52"/>
        <v>2628.975265017668</v>
      </c>
      <c r="AK418">
        <f t="shared" si="52"/>
        <v>254.41696113074204</v>
      </c>
      <c r="AL418">
        <f t="shared" si="52"/>
        <v>127.20848056537102</v>
      </c>
      <c r="AM418">
        <f t="shared" si="52"/>
        <v>21.201413427561835</v>
      </c>
      <c r="AN418">
        <f t="shared" si="52"/>
        <v>42.40282685512367</v>
      </c>
      <c r="AO418">
        <f t="shared" si="52"/>
        <v>127.20848056537102</v>
      </c>
      <c r="AP418" s="26">
        <v>0.005</v>
      </c>
      <c r="AS418" s="26">
        <v>0.061</v>
      </c>
      <c r="AU418">
        <v>0.1415440887</v>
      </c>
      <c r="AV418">
        <f t="shared" si="44"/>
        <v>0.7215440887</v>
      </c>
      <c r="AW418" s="24">
        <v>0</v>
      </c>
    </row>
    <row r="419" spans="1:49" ht="12.75">
      <c r="A419" s="19">
        <v>37694</v>
      </c>
      <c r="B419" s="22">
        <v>73</v>
      </c>
      <c r="C419" s="21">
        <v>0.837847233</v>
      </c>
      <c r="D419" s="20">
        <v>0.837847233</v>
      </c>
      <c r="E419" s="24">
        <v>0</v>
      </c>
      <c r="F419">
        <v>39.57399181</v>
      </c>
      <c r="G419">
        <v>-76.18330693</v>
      </c>
      <c r="H419" s="26">
        <v>943.9</v>
      </c>
      <c r="I419" s="23">
        <f t="shared" si="47"/>
        <v>908.75</v>
      </c>
      <c r="J419">
        <f t="shared" si="48"/>
        <v>903.8704641583068</v>
      </c>
      <c r="K419" s="23">
        <f t="shared" si="49"/>
        <v>1147.3704641583067</v>
      </c>
      <c r="L419" s="23">
        <f t="shared" si="46"/>
        <v>1166.389464158307</v>
      </c>
      <c r="M419" s="23">
        <f t="shared" si="50"/>
        <v>1156.8799641583068</v>
      </c>
      <c r="N419" s="23">
        <v>-4.2</v>
      </c>
      <c r="O419" s="23">
        <v>47.8</v>
      </c>
      <c r="P419" s="23">
        <v>38.1</v>
      </c>
      <c r="Q419" s="23">
        <f t="shared" si="51"/>
        <v>39.5</v>
      </c>
      <c r="S419"/>
      <c r="T419"/>
      <c r="Y419" s="30"/>
      <c r="Z419" s="30"/>
      <c r="AA419" s="30"/>
      <c r="AB419" s="30"/>
      <c r="AD419">
        <v>114</v>
      </c>
      <c r="AE419">
        <v>21</v>
      </c>
      <c r="AF419">
        <v>6</v>
      </c>
      <c r="AG419">
        <v>4</v>
      </c>
      <c r="AH419">
        <v>3</v>
      </c>
      <c r="AI419">
        <v>7</v>
      </c>
      <c r="AJ419">
        <f t="shared" si="52"/>
        <v>2416.9611307420496</v>
      </c>
      <c r="AK419">
        <f t="shared" si="52"/>
        <v>445.22968197879857</v>
      </c>
      <c r="AL419">
        <f t="shared" si="52"/>
        <v>127.20848056537102</v>
      </c>
      <c r="AM419">
        <f t="shared" si="52"/>
        <v>84.80565371024734</v>
      </c>
      <c r="AN419">
        <f t="shared" si="52"/>
        <v>63.60424028268551</v>
      </c>
      <c r="AO419">
        <f t="shared" si="52"/>
        <v>148.40989399293287</v>
      </c>
      <c r="AP419" s="26">
        <v>0.005</v>
      </c>
      <c r="AS419" s="26">
        <v>0.041</v>
      </c>
      <c r="AU419">
        <v>0.1857182533</v>
      </c>
      <c r="AV419">
        <f t="shared" si="44"/>
        <v>0.7657182533</v>
      </c>
      <c r="AW419" s="24">
        <v>0.006</v>
      </c>
    </row>
    <row r="420" spans="1:49" ht="12.75">
      <c r="A420" s="19">
        <v>37694</v>
      </c>
      <c r="B420" s="22">
        <v>73</v>
      </c>
      <c r="C420" s="21">
        <v>0.837962985</v>
      </c>
      <c r="D420" s="20">
        <v>0.837962985</v>
      </c>
      <c r="E420" s="24">
        <v>0</v>
      </c>
      <c r="F420">
        <v>39.56787888</v>
      </c>
      <c r="G420">
        <v>-76.18067833</v>
      </c>
      <c r="H420" s="26">
        <v>947.7</v>
      </c>
      <c r="I420" s="23">
        <f t="shared" si="47"/>
        <v>912.5500000000001</v>
      </c>
      <c r="J420">
        <f t="shared" si="48"/>
        <v>869.219323762232</v>
      </c>
      <c r="K420" s="23">
        <f t="shared" si="49"/>
        <v>1112.7193237622319</v>
      </c>
      <c r="L420" s="23">
        <f t="shared" si="46"/>
        <v>1131.738323762232</v>
      </c>
      <c r="M420" s="23">
        <f t="shared" si="50"/>
        <v>1122.228823762232</v>
      </c>
      <c r="N420" s="23">
        <v>-3.5</v>
      </c>
      <c r="O420" s="23">
        <v>48.3</v>
      </c>
      <c r="P420" s="23">
        <v>37.8</v>
      </c>
      <c r="Q420" s="23">
        <f t="shared" si="51"/>
        <v>37.95</v>
      </c>
      <c r="S420"/>
      <c r="T420"/>
      <c r="Y420" s="30"/>
      <c r="Z420" s="30"/>
      <c r="AA420" s="30"/>
      <c r="AB420" s="30"/>
      <c r="AC420">
        <v>10989</v>
      </c>
      <c r="AD420">
        <v>131</v>
      </c>
      <c r="AE420">
        <v>14</v>
      </c>
      <c r="AF420">
        <v>13</v>
      </c>
      <c r="AG420">
        <v>6</v>
      </c>
      <c r="AH420">
        <v>1</v>
      </c>
      <c r="AI420">
        <v>7</v>
      </c>
      <c r="AJ420">
        <f t="shared" si="52"/>
        <v>2777.3851590106005</v>
      </c>
      <c r="AK420">
        <f t="shared" si="52"/>
        <v>296.81978798586573</v>
      </c>
      <c r="AL420">
        <f t="shared" si="52"/>
        <v>275.61837455830386</v>
      </c>
      <c r="AM420">
        <f t="shared" si="52"/>
        <v>127.20848056537102</v>
      </c>
      <c r="AN420">
        <f t="shared" si="52"/>
        <v>21.201413427561835</v>
      </c>
      <c r="AO420">
        <f t="shared" si="52"/>
        <v>148.40989399293287</v>
      </c>
      <c r="AP420" s="26">
        <v>0.006</v>
      </c>
      <c r="AS420" s="26">
        <v>0.041</v>
      </c>
      <c r="AU420">
        <v>0.1870561689</v>
      </c>
      <c r="AV420">
        <f t="shared" si="44"/>
        <v>0.7670561689</v>
      </c>
      <c r="AW420" s="24">
        <v>0.009</v>
      </c>
    </row>
    <row r="421" spans="1:49" ht="12.75">
      <c r="A421" s="19">
        <v>37694</v>
      </c>
      <c r="B421" s="22">
        <v>73</v>
      </c>
      <c r="C421" s="21">
        <v>0.838078678</v>
      </c>
      <c r="D421" s="20">
        <v>0.838078678</v>
      </c>
      <c r="E421" s="24">
        <v>0</v>
      </c>
      <c r="F421">
        <v>39.56191615</v>
      </c>
      <c r="G421">
        <v>-76.18318245</v>
      </c>
      <c r="H421" s="26">
        <v>950.1</v>
      </c>
      <c r="I421" s="23">
        <f t="shared" si="47"/>
        <v>914.95</v>
      </c>
      <c r="J421">
        <f t="shared" si="48"/>
        <v>847.4086591930197</v>
      </c>
      <c r="K421" s="23">
        <f t="shared" si="49"/>
        <v>1090.9086591930197</v>
      </c>
      <c r="L421" s="23">
        <f t="shared" si="46"/>
        <v>1109.9276591930197</v>
      </c>
      <c r="M421" s="23">
        <f t="shared" si="50"/>
        <v>1100.4181591930196</v>
      </c>
      <c r="N421" s="23">
        <v>-3.3</v>
      </c>
      <c r="O421" s="23">
        <v>48.6</v>
      </c>
      <c r="P421" s="23">
        <v>36.3</v>
      </c>
      <c r="Q421" s="23">
        <f t="shared" si="51"/>
        <v>37.05</v>
      </c>
      <c r="S421">
        <v>9.3E-06</v>
      </c>
      <c r="T421">
        <v>6.78E-06</v>
      </c>
      <c r="U421">
        <v>4.43E-06</v>
      </c>
      <c r="V421">
        <v>7.9E-07</v>
      </c>
      <c r="W421">
        <v>3.21E-07</v>
      </c>
      <c r="X421">
        <v>-7.5E-07</v>
      </c>
      <c r="Y421" s="30">
        <v>886</v>
      </c>
      <c r="Z421" s="30">
        <v>290</v>
      </c>
      <c r="AA421" s="30">
        <v>283.5</v>
      </c>
      <c r="AB421" s="30">
        <v>14.9</v>
      </c>
      <c r="AD421">
        <v>101</v>
      </c>
      <c r="AE421">
        <v>7</v>
      </c>
      <c r="AF421">
        <v>15</v>
      </c>
      <c r="AG421">
        <v>9</v>
      </c>
      <c r="AH421">
        <v>3</v>
      </c>
      <c r="AI421">
        <v>8</v>
      </c>
      <c r="AJ421">
        <f t="shared" si="52"/>
        <v>2141.3427561837457</v>
      </c>
      <c r="AK421">
        <f t="shared" si="52"/>
        <v>148.40989399293287</v>
      </c>
      <c r="AL421">
        <f t="shared" si="52"/>
        <v>318.02120141342755</v>
      </c>
      <c r="AM421">
        <f t="shared" si="52"/>
        <v>190.81272084805653</v>
      </c>
      <c r="AN421">
        <f t="shared" si="52"/>
        <v>63.60424028268551</v>
      </c>
      <c r="AO421">
        <f t="shared" si="52"/>
        <v>169.61130742049468</v>
      </c>
      <c r="AP421" s="26">
        <v>0.004</v>
      </c>
      <c r="AS421" s="26">
        <v>0.062</v>
      </c>
      <c r="AU421">
        <v>0.1776847392</v>
      </c>
      <c r="AV421">
        <f t="shared" si="44"/>
        <v>0.7576847391999999</v>
      </c>
      <c r="AW421" s="24">
        <v>0.005</v>
      </c>
    </row>
    <row r="422" spans="1:49" ht="12.75">
      <c r="A422" s="19">
        <v>37694</v>
      </c>
      <c r="B422" s="22">
        <v>73</v>
      </c>
      <c r="C422" s="21">
        <v>0.83819443</v>
      </c>
      <c r="D422" s="20">
        <v>0.83819443</v>
      </c>
      <c r="E422" s="24">
        <v>0</v>
      </c>
      <c r="F422">
        <v>39.55743432</v>
      </c>
      <c r="G422">
        <v>-76.18940528</v>
      </c>
      <c r="H422" s="26">
        <v>951.7</v>
      </c>
      <c r="I422" s="23">
        <f t="shared" si="47"/>
        <v>916.5500000000001</v>
      </c>
      <c r="J422">
        <f t="shared" si="48"/>
        <v>832.8999771562778</v>
      </c>
      <c r="K422" s="23">
        <f t="shared" si="49"/>
        <v>1076.3999771562778</v>
      </c>
      <c r="L422" s="23">
        <f t="shared" si="46"/>
        <v>1095.4189771562778</v>
      </c>
      <c r="M422" s="23">
        <f t="shared" si="50"/>
        <v>1085.9094771562777</v>
      </c>
      <c r="N422" s="23">
        <v>-3.2</v>
      </c>
      <c r="O422" s="23">
        <v>48.9</v>
      </c>
      <c r="P422" s="23">
        <v>36.7</v>
      </c>
      <c r="Q422" s="23">
        <f t="shared" si="51"/>
        <v>36.5</v>
      </c>
      <c r="S422"/>
      <c r="T422"/>
      <c r="Y422" s="30"/>
      <c r="Z422" s="30"/>
      <c r="AA422" s="30"/>
      <c r="AB422" s="30"/>
      <c r="AD422">
        <v>130</v>
      </c>
      <c r="AE422">
        <v>9</v>
      </c>
      <c r="AF422">
        <v>17</v>
      </c>
      <c r="AG422">
        <v>3</v>
      </c>
      <c r="AH422">
        <v>3</v>
      </c>
      <c r="AI422">
        <v>8</v>
      </c>
      <c r="AJ422">
        <f t="shared" si="52"/>
        <v>2756.1837455830387</v>
      </c>
      <c r="AK422">
        <f t="shared" si="52"/>
        <v>190.81272084805653</v>
      </c>
      <c r="AL422">
        <f t="shared" si="52"/>
        <v>360.42402826855124</v>
      </c>
      <c r="AM422">
        <f t="shared" si="52"/>
        <v>63.60424028268551</v>
      </c>
      <c r="AN422">
        <f t="shared" si="52"/>
        <v>63.60424028268551</v>
      </c>
      <c r="AO422">
        <f t="shared" si="52"/>
        <v>169.61130742049468</v>
      </c>
      <c r="AP422" s="26">
        <v>0.005</v>
      </c>
      <c r="AS422" s="26">
        <v>0.051</v>
      </c>
      <c r="AU422">
        <v>0.2060275376</v>
      </c>
      <c r="AV422">
        <f t="shared" si="44"/>
        <v>0.7860275376</v>
      </c>
      <c r="AW422" s="24">
        <v>0.004</v>
      </c>
    </row>
    <row r="423" spans="1:49" ht="12.75">
      <c r="A423" s="19">
        <v>37694</v>
      </c>
      <c r="B423" s="22">
        <v>73</v>
      </c>
      <c r="C423" s="21">
        <v>0.838310182</v>
      </c>
      <c r="D423" s="20">
        <v>0.838310182</v>
      </c>
      <c r="E423" s="24">
        <v>0</v>
      </c>
      <c r="F423">
        <v>39.556341</v>
      </c>
      <c r="G423">
        <v>-76.19803766</v>
      </c>
      <c r="H423" s="26">
        <v>955.1</v>
      </c>
      <c r="I423" s="23">
        <f t="shared" si="47"/>
        <v>919.95</v>
      </c>
      <c r="J423">
        <f t="shared" si="48"/>
        <v>802.1529399426046</v>
      </c>
      <c r="K423" s="23">
        <f t="shared" si="49"/>
        <v>1045.6529399426045</v>
      </c>
      <c r="L423" s="23">
        <f t="shared" si="46"/>
        <v>1064.6719399426047</v>
      </c>
      <c r="M423" s="23">
        <f t="shared" si="50"/>
        <v>1055.1624399426046</v>
      </c>
      <c r="N423" s="23">
        <v>-2.9</v>
      </c>
      <c r="O423" s="23">
        <v>48.8</v>
      </c>
      <c r="P423" s="23">
        <v>34.7</v>
      </c>
      <c r="Q423" s="23">
        <f t="shared" si="51"/>
        <v>35.7</v>
      </c>
      <c r="S423"/>
      <c r="T423"/>
      <c r="Y423" s="30"/>
      <c r="Z423" s="30"/>
      <c r="AA423" s="30"/>
      <c r="AB423" s="30"/>
      <c r="AD423">
        <v>124</v>
      </c>
      <c r="AE423">
        <v>20</v>
      </c>
      <c r="AF423">
        <v>16</v>
      </c>
      <c r="AG423">
        <v>6</v>
      </c>
      <c r="AH423">
        <v>2</v>
      </c>
      <c r="AI423">
        <v>15</v>
      </c>
      <c r="AJ423">
        <f t="shared" si="52"/>
        <v>2628.975265017668</v>
      </c>
      <c r="AK423">
        <f t="shared" si="52"/>
        <v>424.02826855123675</v>
      </c>
      <c r="AL423">
        <f t="shared" si="52"/>
        <v>339.22261484098937</v>
      </c>
      <c r="AM423">
        <f t="shared" si="52"/>
        <v>127.20848056537102</v>
      </c>
      <c r="AN423">
        <f t="shared" si="52"/>
        <v>42.40282685512367</v>
      </c>
      <c r="AO423">
        <f t="shared" si="52"/>
        <v>318.02120141342755</v>
      </c>
      <c r="AP423" s="26">
        <v>0.002</v>
      </c>
      <c r="AS423" s="26">
        <v>0.051</v>
      </c>
      <c r="AU423">
        <v>0.2515985668</v>
      </c>
      <c r="AV423">
        <f t="shared" si="44"/>
        <v>0.8315985667999999</v>
      </c>
      <c r="AW423" s="24">
        <v>0.001</v>
      </c>
    </row>
    <row r="424" spans="1:49" ht="12.75">
      <c r="A424" s="19">
        <v>37694</v>
      </c>
      <c r="B424" s="22">
        <v>73</v>
      </c>
      <c r="C424" s="21">
        <v>0.838425934</v>
      </c>
      <c r="D424" s="20">
        <v>0.838425934</v>
      </c>
      <c r="E424" s="24">
        <v>0</v>
      </c>
      <c r="F424">
        <v>39.55800603</v>
      </c>
      <c r="G424">
        <v>-76.20630123</v>
      </c>
      <c r="H424" s="26">
        <v>959.3</v>
      </c>
      <c r="I424" s="23">
        <f t="shared" si="47"/>
        <v>924.15</v>
      </c>
      <c r="J424">
        <f t="shared" si="48"/>
        <v>764.3278154199851</v>
      </c>
      <c r="K424" s="23">
        <f t="shared" si="49"/>
        <v>1007.8278154199851</v>
      </c>
      <c r="L424" s="23">
        <f t="shared" si="46"/>
        <v>1026.846815419985</v>
      </c>
      <c r="M424" s="23">
        <f t="shared" si="50"/>
        <v>1017.3373154199851</v>
      </c>
      <c r="N424" s="23">
        <v>-2.9</v>
      </c>
      <c r="O424" s="23">
        <v>49</v>
      </c>
      <c r="P424" s="23">
        <v>36.7</v>
      </c>
      <c r="Q424" s="23">
        <f t="shared" si="51"/>
        <v>35.7</v>
      </c>
      <c r="S424">
        <v>1.16E-05</v>
      </c>
      <c r="T424">
        <v>7.53E-06</v>
      </c>
      <c r="U424">
        <v>4.94E-06</v>
      </c>
      <c r="V424">
        <v>6.1E-07</v>
      </c>
      <c r="W424">
        <v>2.37E-07</v>
      </c>
      <c r="X424">
        <v>-8.04E-07</v>
      </c>
      <c r="Y424" s="30">
        <v>894.6</v>
      </c>
      <c r="Z424" s="30">
        <v>289.9</v>
      </c>
      <c r="AA424" s="30">
        <v>283.4</v>
      </c>
      <c r="AB424" s="30">
        <v>14.5</v>
      </c>
      <c r="AD424">
        <v>131</v>
      </c>
      <c r="AE424">
        <v>12</v>
      </c>
      <c r="AF424">
        <v>15</v>
      </c>
      <c r="AG424">
        <v>5</v>
      </c>
      <c r="AH424">
        <v>1</v>
      </c>
      <c r="AI424">
        <v>15</v>
      </c>
      <c r="AJ424">
        <f t="shared" si="52"/>
        <v>2777.3851590106005</v>
      </c>
      <c r="AK424">
        <f t="shared" si="52"/>
        <v>254.41696113074204</v>
      </c>
      <c r="AL424">
        <f t="shared" si="52"/>
        <v>318.02120141342755</v>
      </c>
      <c r="AM424">
        <f t="shared" si="52"/>
        <v>106.00706713780919</v>
      </c>
      <c r="AN424">
        <f t="shared" si="52"/>
        <v>21.201413427561835</v>
      </c>
      <c r="AO424">
        <f t="shared" si="52"/>
        <v>318.02120141342755</v>
      </c>
      <c r="AP424" s="26">
        <v>0.004</v>
      </c>
      <c r="AS424" s="26">
        <v>0.05</v>
      </c>
      <c r="AU424">
        <v>0.2762171924</v>
      </c>
      <c r="AV424">
        <f t="shared" si="44"/>
        <v>0.8562171923999999</v>
      </c>
      <c r="AW424" s="24">
        <v>0.001</v>
      </c>
    </row>
    <row r="425" spans="1:49" ht="12.75">
      <c r="A425" s="19">
        <v>37694</v>
      </c>
      <c r="B425" s="22">
        <v>73</v>
      </c>
      <c r="C425" s="21">
        <v>0.838541687</v>
      </c>
      <c r="D425" s="20">
        <v>0.838541687</v>
      </c>
      <c r="E425" s="24">
        <v>0</v>
      </c>
      <c r="F425">
        <v>39.56238279</v>
      </c>
      <c r="G425">
        <v>-76.21271375</v>
      </c>
      <c r="H425" s="26">
        <v>962.2</v>
      </c>
      <c r="I425" s="23">
        <f t="shared" si="47"/>
        <v>927.0500000000001</v>
      </c>
      <c r="J425">
        <f t="shared" si="48"/>
        <v>738.3106604090393</v>
      </c>
      <c r="K425" s="23">
        <f t="shared" si="49"/>
        <v>981.8106604090393</v>
      </c>
      <c r="L425" s="23">
        <f t="shared" si="46"/>
        <v>1000.8296604090393</v>
      </c>
      <c r="M425" s="23">
        <f t="shared" si="50"/>
        <v>991.3201604090393</v>
      </c>
      <c r="N425" s="23">
        <v>-2.6</v>
      </c>
      <c r="O425" s="23">
        <v>48.8</v>
      </c>
      <c r="P425" s="23">
        <v>35.2</v>
      </c>
      <c r="Q425" s="23">
        <f t="shared" si="51"/>
        <v>35.95</v>
      </c>
      <c r="S425"/>
      <c r="T425"/>
      <c r="Y425" s="30"/>
      <c r="Z425" s="30"/>
      <c r="AA425" s="30"/>
      <c r="AB425" s="30"/>
      <c r="AD425">
        <v>137</v>
      </c>
      <c r="AE425">
        <v>9</v>
      </c>
      <c r="AF425">
        <v>10</v>
      </c>
      <c r="AG425">
        <v>4</v>
      </c>
      <c r="AH425">
        <v>7</v>
      </c>
      <c r="AI425">
        <v>15</v>
      </c>
      <c r="AJ425">
        <f t="shared" si="52"/>
        <v>2904.593639575972</v>
      </c>
      <c r="AK425">
        <f t="shared" si="52"/>
        <v>190.81272084805653</v>
      </c>
      <c r="AL425">
        <f t="shared" si="52"/>
        <v>212.01413427561837</v>
      </c>
      <c r="AM425">
        <f t="shared" si="52"/>
        <v>84.80565371024734</v>
      </c>
      <c r="AN425">
        <f t="shared" si="52"/>
        <v>148.40989399293287</v>
      </c>
      <c r="AO425">
        <f t="shared" si="52"/>
        <v>318.02120141342755</v>
      </c>
      <c r="AP425" s="26">
        <v>0.004</v>
      </c>
      <c r="AS425" s="26">
        <v>0.061</v>
      </c>
      <c r="AU425">
        <v>0.2682426572</v>
      </c>
      <c r="AV425">
        <f t="shared" si="44"/>
        <v>0.8482426571999999</v>
      </c>
      <c r="AW425" s="24">
        <v>0.007</v>
      </c>
    </row>
    <row r="426" spans="1:49" ht="12.75">
      <c r="A426" s="19">
        <v>37694</v>
      </c>
      <c r="B426" s="22">
        <v>73</v>
      </c>
      <c r="C426" s="21">
        <v>0.838657379</v>
      </c>
      <c r="D426" s="20">
        <v>0.838657379</v>
      </c>
      <c r="E426" s="24">
        <v>0</v>
      </c>
      <c r="F426">
        <v>39.56840533</v>
      </c>
      <c r="G426">
        <v>-76.21548101</v>
      </c>
      <c r="H426" s="26">
        <v>964.1</v>
      </c>
      <c r="I426" s="23">
        <f t="shared" si="47"/>
        <v>928.95</v>
      </c>
      <c r="J426">
        <f t="shared" si="48"/>
        <v>721.3090298936451</v>
      </c>
      <c r="K426" s="23">
        <f t="shared" si="49"/>
        <v>964.8090298936451</v>
      </c>
      <c r="L426" s="23">
        <f t="shared" si="46"/>
        <v>983.8280298936451</v>
      </c>
      <c r="M426" s="23">
        <f t="shared" si="50"/>
        <v>974.3185298936451</v>
      </c>
      <c r="N426" s="23">
        <v>-2.9</v>
      </c>
      <c r="O426" s="23">
        <v>49.9</v>
      </c>
      <c r="P426" s="23">
        <v>36.4</v>
      </c>
      <c r="Q426" s="23">
        <f t="shared" si="51"/>
        <v>35.8</v>
      </c>
      <c r="S426"/>
      <c r="T426"/>
      <c r="Y426" s="30"/>
      <c r="Z426" s="30"/>
      <c r="AA426" s="30"/>
      <c r="AB426" s="30"/>
      <c r="AC426">
        <v>11998</v>
      </c>
      <c r="AD426">
        <v>108</v>
      </c>
      <c r="AE426">
        <v>22</v>
      </c>
      <c r="AF426">
        <v>18</v>
      </c>
      <c r="AG426">
        <v>9</v>
      </c>
      <c r="AH426">
        <v>2</v>
      </c>
      <c r="AI426">
        <v>13</v>
      </c>
      <c r="AJ426">
        <f t="shared" si="52"/>
        <v>2289.7526501766783</v>
      </c>
      <c r="AK426">
        <f t="shared" si="52"/>
        <v>466.4310954063604</v>
      </c>
      <c r="AL426">
        <f t="shared" si="52"/>
        <v>381.62544169611306</v>
      </c>
      <c r="AM426">
        <f t="shared" si="52"/>
        <v>190.81272084805653</v>
      </c>
      <c r="AN426">
        <f t="shared" si="52"/>
        <v>42.40282685512367</v>
      </c>
      <c r="AO426">
        <f t="shared" si="52"/>
        <v>275.61837455830386</v>
      </c>
      <c r="AP426" s="26">
        <v>0.005</v>
      </c>
      <c r="AS426" s="26">
        <v>0.061</v>
      </c>
      <c r="AU426">
        <v>0.2444366664</v>
      </c>
      <c r="AV426">
        <f t="shared" si="44"/>
        <v>0.8244366664</v>
      </c>
      <c r="AW426" s="24">
        <v>0.009</v>
      </c>
    </row>
    <row r="427" spans="1:49" ht="12.75">
      <c r="A427" s="19">
        <v>37694</v>
      </c>
      <c r="B427" s="22">
        <v>73</v>
      </c>
      <c r="C427" s="21">
        <v>0.838773131</v>
      </c>
      <c r="D427" s="20">
        <v>0.838773131</v>
      </c>
      <c r="E427" s="24">
        <v>0</v>
      </c>
      <c r="F427">
        <v>39.57473224</v>
      </c>
      <c r="G427">
        <v>-76.21379874</v>
      </c>
      <c r="H427" s="26">
        <v>966.8</v>
      </c>
      <c r="I427" s="23">
        <f t="shared" si="47"/>
        <v>931.65</v>
      </c>
      <c r="J427">
        <f t="shared" si="48"/>
        <v>697.2085414034884</v>
      </c>
      <c r="K427" s="23">
        <f t="shared" si="49"/>
        <v>940.7085414034884</v>
      </c>
      <c r="L427" s="23">
        <f t="shared" si="46"/>
        <v>959.7275414034884</v>
      </c>
      <c r="M427" s="23">
        <f t="shared" si="50"/>
        <v>950.2180414034884</v>
      </c>
      <c r="N427" s="23">
        <v>-2.5</v>
      </c>
      <c r="O427" s="23">
        <v>50.2</v>
      </c>
      <c r="P427" s="23">
        <v>35.2</v>
      </c>
      <c r="Q427" s="23">
        <f t="shared" si="51"/>
        <v>35.8</v>
      </c>
      <c r="S427">
        <v>1.29E-05</v>
      </c>
      <c r="T427">
        <v>9.16E-06</v>
      </c>
      <c r="U427">
        <v>5.73E-06</v>
      </c>
      <c r="V427">
        <v>5.58E-07</v>
      </c>
      <c r="W427">
        <v>1.15E-07</v>
      </c>
      <c r="X427">
        <v>-6.81E-07</v>
      </c>
      <c r="Y427" s="30">
        <v>903.7</v>
      </c>
      <c r="Z427" s="30">
        <v>289.8</v>
      </c>
      <c r="AA427" s="30">
        <v>283.3</v>
      </c>
      <c r="AB427" s="30">
        <v>14.3</v>
      </c>
      <c r="AD427">
        <v>163</v>
      </c>
      <c r="AE427">
        <v>13</v>
      </c>
      <c r="AF427">
        <v>9</v>
      </c>
      <c r="AG427">
        <v>4</v>
      </c>
      <c r="AH427">
        <v>4</v>
      </c>
      <c r="AI427">
        <v>20</v>
      </c>
      <c r="AJ427">
        <f t="shared" si="52"/>
        <v>3455.8303886925796</v>
      </c>
      <c r="AK427">
        <f t="shared" si="52"/>
        <v>275.61837455830386</v>
      </c>
      <c r="AL427">
        <f t="shared" si="52"/>
        <v>190.81272084805653</v>
      </c>
      <c r="AM427">
        <f t="shared" si="52"/>
        <v>84.80565371024734</v>
      </c>
      <c r="AN427">
        <f t="shared" si="52"/>
        <v>84.80565371024734</v>
      </c>
      <c r="AO427">
        <f t="shared" si="52"/>
        <v>424.02826855123675</v>
      </c>
      <c r="AP427" s="26">
        <v>0.004</v>
      </c>
      <c r="AS427" s="26">
        <v>0.052</v>
      </c>
      <c r="AU427">
        <v>0.2290122807</v>
      </c>
      <c r="AV427">
        <f t="shared" si="44"/>
        <v>0.8090122807</v>
      </c>
      <c r="AW427" s="24">
        <v>0.003</v>
      </c>
    </row>
    <row r="428" spans="1:49" ht="12.75">
      <c r="A428" s="19">
        <v>37694</v>
      </c>
      <c r="B428" s="22">
        <v>73</v>
      </c>
      <c r="C428" s="21">
        <v>0.838888884</v>
      </c>
      <c r="D428" s="20">
        <v>0.838888884</v>
      </c>
      <c r="E428" s="24">
        <v>0</v>
      </c>
      <c r="F428">
        <v>39.57952692</v>
      </c>
      <c r="G428">
        <v>-76.20829756</v>
      </c>
      <c r="H428" s="26">
        <v>967.6</v>
      </c>
      <c r="I428" s="23">
        <f t="shared" si="47"/>
        <v>932.45</v>
      </c>
      <c r="J428">
        <f t="shared" si="48"/>
        <v>690.0810680861289</v>
      </c>
      <c r="K428" s="23">
        <f t="shared" si="49"/>
        <v>933.5810680861289</v>
      </c>
      <c r="L428" s="23">
        <f t="shared" si="46"/>
        <v>952.6000680861289</v>
      </c>
      <c r="M428" s="23">
        <f t="shared" si="50"/>
        <v>943.0905680861289</v>
      </c>
      <c r="N428" s="23">
        <v>-2.5</v>
      </c>
      <c r="O428" s="23">
        <v>50.4</v>
      </c>
      <c r="P428" s="23">
        <v>37.8</v>
      </c>
      <c r="Q428" s="23">
        <f t="shared" si="51"/>
        <v>36.5</v>
      </c>
      <c r="S428"/>
      <c r="T428"/>
      <c r="Y428" s="30"/>
      <c r="Z428" s="30"/>
      <c r="AA428" s="30"/>
      <c r="AB428" s="30"/>
      <c r="AD428">
        <v>164</v>
      </c>
      <c r="AE428">
        <v>19</v>
      </c>
      <c r="AF428">
        <v>15</v>
      </c>
      <c r="AG428">
        <v>5</v>
      </c>
      <c r="AH428">
        <v>1</v>
      </c>
      <c r="AI428">
        <v>12</v>
      </c>
      <c r="AJ428">
        <f t="shared" si="52"/>
        <v>3477.031802120141</v>
      </c>
      <c r="AK428">
        <f t="shared" si="52"/>
        <v>402.8268551236749</v>
      </c>
      <c r="AL428">
        <f t="shared" si="52"/>
        <v>318.02120141342755</v>
      </c>
      <c r="AM428">
        <f t="shared" si="52"/>
        <v>106.00706713780919</v>
      </c>
      <c r="AN428">
        <f t="shared" si="52"/>
        <v>21.201413427561835</v>
      </c>
      <c r="AO428">
        <f t="shared" si="52"/>
        <v>254.41696113074204</v>
      </c>
      <c r="AP428" s="26">
        <v>0.005</v>
      </c>
      <c r="AS428" s="26">
        <v>0.044</v>
      </c>
      <c r="AU428">
        <v>0.21405375</v>
      </c>
      <c r="AV428">
        <f t="shared" si="44"/>
        <v>0.79405375</v>
      </c>
      <c r="AW428" s="24">
        <v>0.002</v>
      </c>
    </row>
    <row r="429" spans="1:49" ht="12.75">
      <c r="A429" s="19">
        <v>37694</v>
      </c>
      <c r="B429" s="22">
        <v>73</v>
      </c>
      <c r="C429" s="21">
        <v>0.839004636</v>
      </c>
      <c r="D429" s="20">
        <v>0.839004636</v>
      </c>
      <c r="E429" s="24">
        <v>0</v>
      </c>
      <c r="F429">
        <v>39.58192078</v>
      </c>
      <c r="G429">
        <v>-76.20045169</v>
      </c>
      <c r="H429" s="26">
        <v>971.5</v>
      </c>
      <c r="I429" s="23">
        <f t="shared" si="47"/>
        <v>936.35</v>
      </c>
      <c r="J429">
        <f t="shared" si="48"/>
        <v>655.421974159105</v>
      </c>
      <c r="K429" s="23">
        <f t="shared" si="49"/>
        <v>898.921974159105</v>
      </c>
      <c r="L429" s="23">
        <f t="shared" si="46"/>
        <v>917.940974159105</v>
      </c>
      <c r="M429" s="23">
        <f t="shared" si="50"/>
        <v>908.431474159105</v>
      </c>
      <c r="N429" s="23">
        <v>-2.2</v>
      </c>
      <c r="O429" s="23">
        <v>50.4</v>
      </c>
      <c r="P429" s="23">
        <v>35.7</v>
      </c>
      <c r="Q429" s="23">
        <f t="shared" si="51"/>
        <v>36.75</v>
      </c>
      <c r="S429"/>
      <c r="T429"/>
      <c r="Y429" s="30"/>
      <c r="Z429" s="30"/>
      <c r="AA429" s="30"/>
      <c r="AB429" s="30"/>
      <c r="AD429">
        <v>266</v>
      </c>
      <c r="AE429">
        <v>26</v>
      </c>
      <c r="AF429">
        <v>21</v>
      </c>
      <c r="AG429">
        <v>7</v>
      </c>
      <c r="AH429">
        <v>1</v>
      </c>
      <c r="AI429">
        <v>26</v>
      </c>
      <c r="AJ429">
        <f t="shared" si="52"/>
        <v>5639.575971731449</v>
      </c>
      <c r="AK429">
        <f t="shared" si="52"/>
        <v>551.2367491166077</v>
      </c>
      <c r="AL429">
        <f t="shared" si="52"/>
        <v>445.22968197879857</v>
      </c>
      <c r="AM429">
        <f t="shared" si="52"/>
        <v>148.40989399293287</v>
      </c>
      <c r="AN429">
        <f t="shared" si="52"/>
        <v>21.201413427561835</v>
      </c>
      <c r="AO429">
        <f t="shared" si="52"/>
        <v>551.2367491166077</v>
      </c>
      <c r="AP429" s="26">
        <v>0.004</v>
      </c>
      <c r="AS429" s="26">
        <v>0.061</v>
      </c>
      <c r="AU429">
        <v>0.1534647644</v>
      </c>
      <c r="AV429">
        <f aca="true" t="shared" si="53" ref="AV429:AV464">AU429+0.58</f>
        <v>0.7334647644</v>
      </c>
      <c r="AW429" s="24">
        <v>-0.001</v>
      </c>
    </row>
    <row r="430" spans="1:49" ht="12.75">
      <c r="A430" s="19">
        <v>37694</v>
      </c>
      <c r="B430" s="22">
        <v>73</v>
      </c>
      <c r="C430" s="21">
        <v>0.839120388</v>
      </c>
      <c r="D430" s="20">
        <v>0.839120388</v>
      </c>
      <c r="E430" s="24">
        <v>0</v>
      </c>
      <c r="F430">
        <v>39.58105014</v>
      </c>
      <c r="G430">
        <v>-76.19191915</v>
      </c>
      <c r="H430" s="26">
        <v>973.1</v>
      </c>
      <c r="I430" s="23">
        <f t="shared" si="47"/>
        <v>937.95</v>
      </c>
      <c r="J430">
        <f t="shared" si="48"/>
        <v>641.244600822344</v>
      </c>
      <c r="K430" s="23">
        <f t="shared" si="49"/>
        <v>884.744600822344</v>
      </c>
      <c r="L430" s="23">
        <f t="shared" si="46"/>
        <v>903.763600822344</v>
      </c>
      <c r="M430" s="23">
        <f t="shared" si="50"/>
        <v>894.254100822344</v>
      </c>
      <c r="N430" s="23">
        <v>-2.2</v>
      </c>
      <c r="O430" s="23">
        <v>50.4</v>
      </c>
      <c r="P430" s="23">
        <v>34.6</v>
      </c>
      <c r="Q430" s="23">
        <f t="shared" si="51"/>
        <v>35.150000000000006</v>
      </c>
      <c r="S430">
        <v>1.55E-05</v>
      </c>
      <c r="T430">
        <v>1.02E-05</v>
      </c>
      <c r="U430">
        <v>6.63E-06</v>
      </c>
      <c r="V430">
        <v>4.34E-07</v>
      </c>
      <c r="W430">
        <v>1.18E-07</v>
      </c>
      <c r="X430">
        <v>-7.98E-07</v>
      </c>
      <c r="Y430" s="30">
        <v>910.7</v>
      </c>
      <c r="Z430" s="30">
        <v>289.7</v>
      </c>
      <c r="AA430" s="30">
        <v>283.2</v>
      </c>
      <c r="AB430" s="30">
        <v>14.2</v>
      </c>
      <c r="AD430">
        <v>902</v>
      </c>
      <c r="AE430">
        <v>67</v>
      </c>
      <c r="AF430">
        <v>61</v>
      </c>
      <c r="AG430">
        <v>25</v>
      </c>
      <c r="AH430">
        <v>11</v>
      </c>
      <c r="AI430">
        <v>31</v>
      </c>
      <c r="AJ430">
        <f t="shared" si="52"/>
        <v>19123.674911660775</v>
      </c>
      <c r="AK430">
        <f t="shared" si="52"/>
        <v>1420.494699646643</v>
      </c>
      <c r="AL430">
        <f t="shared" si="52"/>
        <v>1293.286219081272</v>
      </c>
      <c r="AM430">
        <f t="shared" si="52"/>
        <v>530.035335689046</v>
      </c>
      <c r="AN430">
        <f t="shared" si="52"/>
        <v>233.2155477031802</v>
      </c>
      <c r="AO430">
        <f t="shared" si="52"/>
        <v>657.243816254417</v>
      </c>
      <c r="AP430" s="26">
        <v>0.004</v>
      </c>
      <c r="AS430" s="26">
        <v>0.04</v>
      </c>
      <c r="AU430">
        <v>0.1785483062</v>
      </c>
      <c r="AV430">
        <f t="shared" si="53"/>
        <v>0.7585483062</v>
      </c>
      <c r="AW430" s="24">
        <v>0.004</v>
      </c>
    </row>
    <row r="431" spans="1:49" ht="12.75">
      <c r="A431" s="19">
        <v>37694</v>
      </c>
      <c r="B431" s="22">
        <v>73</v>
      </c>
      <c r="C431" s="21">
        <v>0.83923614</v>
      </c>
      <c r="D431" s="20">
        <v>0.83923614</v>
      </c>
      <c r="E431" s="24">
        <v>0</v>
      </c>
      <c r="F431">
        <v>39.57620456</v>
      </c>
      <c r="G431">
        <v>-76.18547995</v>
      </c>
      <c r="H431" s="26">
        <v>973.5</v>
      </c>
      <c r="I431" s="23">
        <f t="shared" si="47"/>
        <v>938.35</v>
      </c>
      <c r="J431">
        <f t="shared" si="48"/>
        <v>637.7040363080125</v>
      </c>
      <c r="K431" s="23">
        <f t="shared" si="49"/>
        <v>881.2040363080125</v>
      </c>
      <c r="L431" s="23">
        <f t="shared" si="46"/>
        <v>900.2230363080125</v>
      </c>
      <c r="M431" s="23">
        <f t="shared" si="50"/>
        <v>890.7135363080125</v>
      </c>
      <c r="N431" s="23">
        <v>-2</v>
      </c>
      <c r="O431" s="23">
        <v>50.7</v>
      </c>
      <c r="P431" s="23">
        <v>32</v>
      </c>
      <c r="Q431" s="23">
        <f t="shared" si="51"/>
        <v>33.3</v>
      </c>
      <c r="S431"/>
      <c r="T431"/>
      <c r="Y431" s="30"/>
      <c r="Z431" s="30"/>
      <c r="AA431" s="30"/>
      <c r="AB431" s="30"/>
      <c r="AD431">
        <v>1177</v>
      </c>
      <c r="AE431">
        <v>101</v>
      </c>
      <c r="AF431">
        <v>47</v>
      </c>
      <c r="AG431">
        <v>17</v>
      </c>
      <c r="AH431">
        <v>9</v>
      </c>
      <c r="AI431">
        <v>25</v>
      </c>
      <c r="AJ431">
        <f t="shared" si="52"/>
        <v>24954.06360424028</v>
      </c>
      <c r="AK431">
        <f t="shared" si="52"/>
        <v>2141.3427561837457</v>
      </c>
      <c r="AL431">
        <f t="shared" si="52"/>
        <v>996.4664310954064</v>
      </c>
      <c r="AM431">
        <f t="shared" si="52"/>
        <v>360.42402826855124</v>
      </c>
      <c r="AN431">
        <f t="shared" si="52"/>
        <v>190.81272084805653</v>
      </c>
      <c r="AO431">
        <f t="shared" si="52"/>
        <v>530.035335689046</v>
      </c>
      <c r="AP431" s="26">
        <v>0.006</v>
      </c>
      <c r="AS431" s="26">
        <v>0.044</v>
      </c>
      <c r="AU431">
        <v>0.2739400268</v>
      </c>
      <c r="AV431">
        <f t="shared" si="53"/>
        <v>0.8539400267999999</v>
      </c>
      <c r="AW431" s="24">
        <v>0.011</v>
      </c>
    </row>
    <row r="432" spans="1:49" ht="12.75">
      <c r="A432" s="19">
        <v>37694</v>
      </c>
      <c r="B432" s="22">
        <v>73</v>
      </c>
      <c r="C432" s="21">
        <v>0.839351833</v>
      </c>
      <c r="D432" s="20">
        <v>0.839351833</v>
      </c>
      <c r="E432" s="24">
        <v>0</v>
      </c>
      <c r="F432">
        <v>39.57020334</v>
      </c>
      <c r="G432">
        <v>-76.18291828</v>
      </c>
      <c r="H432" s="26">
        <v>977.5</v>
      </c>
      <c r="I432" s="23">
        <f t="shared" si="47"/>
        <v>942.35</v>
      </c>
      <c r="J432">
        <f t="shared" si="48"/>
        <v>602.3811718716163</v>
      </c>
      <c r="K432" s="23">
        <f t="shared" si="49"/>
        <v>845.8811718716163</v>
      </c>
      <c r="L432" s="23">
        <f t="shared" si="46"/>
        <v>864.9001718716163</v>
      </c>
      <c r="M432" s="23">
        <f t="shared" si="50"/>
        <v>855.3906718716163</v>
      </c>
      <c r="N432" s="23">
        <v>-1.7</v>
      </c>
      <c r="O432" s="23">
        <v>49.8</v>
      </c>
      <c r="P432" s="23">
        <v>36.1</v>
      </c>
      <c r="Q432" s="23">
        <f t="shared" si="51"/>
        <v>34.05</v>
      </c>
      <c r="S432"/>
      <c r="T432"/>
      <c r="Y432" s="30"/>
      <c r="Z432" s="30"/>
      <c r="AA432" s="30"/>
      <c r="AB432" s="30"/>
      <c r="AC432">
        <v>11818</v>
      </c>
      <c r="AD432">
        <v>1539</v>
      </c>
      <c r="AE432">
        <v>152</v>
      </c>
      <c r="AF432">
        <v>69</v>
      </c>
      <c r="AG432">
        <v>22</v>
      </c>
      <c r="AH432">
        <v>9</v>
      </c>
      <c r="AI432">
        <v>29</v>
      </c>
      <c r="AJ432">
        <f t="shared" si="52"/>
        <v>32628.975265017667</v>
      </c>
      <c r="AK432">
        <f t="shared" si="52"/>
        <v>3222.614840989399</v>
      </c>
      <c r="AL432">
        <f t="shared" si="52"/>
        <v>1462.8975265017668</v>
      </c>
      <c r="AM432">
        <f t="shared" si="52"/>
        <v>466.4310954063604</v>
      </c>
      <c r="AN432">
        <f t="shared" si="52"/>
        <v>190.81272084805653</v>
      </c>
      <c r="AO432">
        <f t="shared" si="52"/>
        <v>614.8409893992932</v>
      </c>
      <c r="AP432" s="26">
        <v>0.005</v>
      </c>
      <c r="AS432" s="26">
        <v>0.06</v>
      </c>
      <c r="AU432">
        <v>0.2845902741</v>
      </c>
      <c r="AV432">
        <f t="shared" si="53"/>
        <v>0.8645902741</v>
      </c>
      <c r="AW432" s="24">
        <v>0.004</v>
      </c>
    </row>
    <row r="433" spans="1:49" ht="12.75">
      <c r="A433" s="19">
        <v>37694</v>
      </c>
      <c r="B433" s="22">
        <v>73</v>
      </c>
      <c r="C433" s="21">
        <v>0.839467585</v>
      </c>
      <c r="D433" s="20">
        <v>0.839467585</v>
      </c>
      <c r="E433" s="24">
        <v>0</v>
      </c>
      <c r="F433">
        <v>39.56432465</v>
      </c>
      <c r="G433">
        <v>-76.18424639</v>
      </c>
      <c r="H433" s="26">
        <v>979.9</v>
      </c>
      <c r="I433" s="23">
        <f t="shared" si="47"/>
        <v>944.75</v>
      </c>
      <c r="J433">
        <f t="shared" si="48"/>
        <v>581.2593510483048</v>
      </c>
      <c r="K433" s="23">
        <f t="shared" si="49"/>
        <v>824.7593510483048</v>
      </c>
      <c r="L433" s="23">
        <f t="shared" si="46"/>
        <v>843.7783510483048</v>
      </c>
      <c r="M433" s="23">
        <f t="shared" si="50"/>
        <v>834.2688510483048</v>
      </c>
      <c r="N433" s="23">
        <v>-1.4</v>
      </c>
      <c r="O433" s="23">
        <v>49.2</v>
      </c>
      <c r="P433" s="23">
        <v>35.6</v>
      </c>
      <c r="Q433" s="23">
        <f t="shared" si="51"/>
        <v>35.85</v>
      </c>
      <c r="S433">
        <v>1.62E-05</v>
      </c>
      <c r="T433">
        <v>1.14E-05</v>
      </c>
      <c r="U433">
        <v>7.48E-06</v>
      </c>
      <c r="V433">
        <v>2.75E-07</v>
      </c>
      <c r="W433">
        <v>1.27E-07</v>
      </c>
      <c r="X433">
        <v>-7.37E-07</v>
      </c>
      <c r="Y433" s="30">
        <v>917.3</v>
      </c>
      <c r="Z433" s="30">
        <v>289.6</v>
      </c>
      <c r="AA433" s="30">
        <v>283.2</v>
      </c>
      <c r="AB433" s="30">
        <v>14.2</v>
      </c>
      <c r="AD433">
        <v>1863</v>
      </c>
      <c r="AE433">
        <v>175</v>
      </c>
      <c r="AF433">
        <v>85</v>
      </c>
      <c r="AG433">
        <v>33</v>
      </c>
      <c r="AH433">
        <v>13</v>
      </c>
      <c r="AI433">
        <v>31</v>
      </c>
      <c r="AJ433">
        <f t="shared" si="52"/>
        <v>39498.233215547705</v>
      </c>
      <c r="AK433">
        <f t="shared" si="52"/>
        <v>3710.2473498233217</v>
      </c>
      <c r="AL433">
        <f t="shared" si="52"/>
        <v>1802.1201413427561</v>
      </c>
      <c r="AM433">
        <f t="shared" si="52"/>
        <v>699.6466431095406</v>
      </c>
      <c r="AN433">
        <f t="shared" si="52"/>
        <v>275.61837455830386</v>
      </c>
      <c r="AO433">
        <f t="shared" si="52"/>
        <v>657.243816254417</v>
      </c>
      <c r="AP433" s="26">
        <v>0.003</v>
      </c>
      <c r="AS433" s="26">
        <v>0.069</v>
      </c>
      <c r="AU433">
        <v>0.3222458661</v>
      </c>
      <c r="AV433">
        <f t="shared" si="53"/>
        <v>0.9022458660999999</v>
      </c>
      <c r="AW433" s="24">
        <v>0.002</v>
      </c>
    </row>
    <row r="434" spans="1:49" ht="12.75">
      <c r="A434" s="19">
        <v>37694</v>
      </c>
      <c r="B434" s="22">
        <v>73</v>
      </c>
      <c r="C434" s="21">
        <v>0.839583337</v>
      </c>
      <c r="D434" s="20">
        <v>0.839583337</v>
      </c>
      <c r="E434" s="24">
        <v>0</v>
      </c>
      <c r="F434">
        <v>39.55984965</v>
      </c>
      <c r="G434">
        <v>-76.18935901</v>
      </c>
      <c r="H434" s="26">
        <v>983.1</v>
      </c>
      <c r="I434" s="23">
        <f t="shared" si="47"/>
        <v>947.95</v>
      </c>
      <c r="J434">
        <f t="shared" si="48"/>
        <v>553.1802368626016</v>
      </c>
      <c r="K434" s="23">
        <f t="shared" si="49"/>
        <v>796.6802368626016</v>
      </c>
      <c r="L434" s="23">
        <f t="shared" si="46"/>
        <v>815.6992368626017</v>
      </c>
      <c r="M434" s="23">
        <f t="shared" si="50"/>
        <v>806.1897368626016</v>
      </c>
      <c r="N434" s="23">
        <v>-1.2</v>
      </c>
      <c r="O434" s="23">
        <v>49</v>
      </c>
      <c r="P434" s="23">
        <v>36</v>
      </c>
      <c r="Q434" s="23">
        <f t="shared" si="51"/>
        <v>35.8</v>
      </c>
      <c r="S434"/>
      <c r="T434"/>
      <c r="Y434" s="30"/>
      <c r="Z434" s="30"/>
      <c r="AA434" s="30"/>
      <c r="AB434" s="30"/>
      <c r="AD434">
        <v>2682</v>
      </c>
      <c r="AE434">
        <v>226</v>
      </c>
      <c r="AF434">
        <v>134</v>
      </c>
      <c r="AG434">
        <v>47</v>
      </c>
      <c r="AH434">
        <v>15</v>
      </c>
      <c r="AI434">
        <v>41</v>
      </c>
      <c r="AJ434">
        <f t="shared" si="52"/>
        <v>56862.190812720844</v>
      </c>
      <c r="AK434">
        <f t="shared" si="52"/>
        <v>4791.519434628975</v>
      </c>
      <c r="AL434">
        <f t="shared" si="52"/>
        <v>2840.989399293286</v>
      </c>
      <c r="AM434">
        <f t="shared" si="52"/>
        <v>996.4664310954064</v>
      </c>
      <c r="AN434">
        <f t="shared" si="52"/>
        <v>318.02120141342755</v>
      </c>
      <c r="AO434">
        <f t="shared" si="52"/>
        <v>869.2579505300353</v>
      </c>
      <c r="AP434" s="26">
        <v>0.006</v>
      </c>
      <c r="AS434" s="26">
        <v>0.072</v>
      </c>
      <c r="AU434">
        <v>0.3831816614</v>
      </c>
      <c r="AV434">
        <f t="shared" si="53"/>
        <v>0.9631816613999999</v>
      </c>
      <c r="AW434" s="24">
        <v>0.004</v>
      </c>
    </row>
    <row r="435" spans="1:49" ht="12.75">
      <c r="A435" s="19">
        <v>37694</v>
      </c>
      <c r="B435" s="22">
        <v>73</v>
      </c>
      <c r="C435" s="21">
        <v>0.83969909</v>
      </c>
      <c r="D435" s="20">
        <v>0.83969909</v>
      </c>
      <c r="E435" s="24">
        <v>0</v>
      </c>
      <c r="F435">
        <v>39.55733512</v>
      </c>
      <c r="G435">
        <v>-76.19660617</v>
      </c>
      <c r="H435" s="26">
        <v>985.4</v>
      </c>
      <c r="I435" s="23">
        <f t="shared" si="47"/>
        <v>950.25</v>
      </c>
      <c r="J435">
        <f t="shared" si="48"/>
        <v>533.0568594498834</v>
      </c>
      <c r="K435" s="23">
        <f t="shared" si="49"/>
        <v>776.5568594498834</v>
      </c>
      <c r="L435" s="23">
        <f t="shared" si="46"/>
        <v>795.5758594498834</v>
      </c>
      <c r="M435" s="23">
        <f t="shared" si="50"/>
        <v>786.0663594498834</v>
      </c>
      <c r="N435" s="23">
        <v>-1</v>
      </c>
      <c r="O435" s="23">
        <v>48.7</v>
      </c>
      <c r="P435" s="23">
        <v>34.1</v>
      </c>
      <c r="Q435" s="23">
        <f t="shared" si="51"/>
        <v>35.05</v>
      </c>
      <c r="S435"/>
      <c r="T435"/>
      <c r="Y435" s="30"/>
      <c r="Z435" s="30"/>
      <c r="AA435" s="30"/>
      <c r="AB435" s="30"/>
      <c r="AD435">
        <v>2775</v>
      </c>
      <c r="AE435">
        <v>260</v>
      </c>
      <c r="AF435">
        <v>158</v>
      </c>
      <c r="AG435">
        <v>53</v>
      </c>
      <c r="AH435">
        <v>21</v>
      </c>
      <c r="AI435">
        <v>51</v>
      </c>
      <c r="AJ435">
        <f t="shared" si="52"/>
        <v>58833.9222614841</v>
      </c>
      <c r="AK435">
        <f t="shared" si="52"/>
        <v>5512.367491166077</v>
      </c>
      <c r="AL435">
        <f t="shared" si="52"/>
        <v>3349.8233215547702</v>
      </c>
      <c r="AM435">
        <f t="shared" si="52"/>
        <v>1123.6749116607773</v>
      </c>
      <c r="AN435">
        <f t="shared" si="52"/>
        <v>445.22968197879857</v>
      </c>
      <c r="AO435">
        <f t="shared" si="52"/>
        <v>1081.2720848056538</v>
      </c>
      <c r="AP435" s="26">
        <v>0.004</v>
      </c>
      <c r="AS435" s="26">
        <v>0.049</v>
      </c>
      <c r="AU435">
        <v>0.3491327167</v>
      </c>
      <c r="AV435">
        <f t="shared" si="53"/>
        <v>0.9291327167</v>
      </c>
      <c r="AW435" s="24">
        <v>0</v>
      </c>
    </row>
    <row r="436" spans="1:49" ht="12.75">
      <c r="A436" s="19">
        <v>37694</v>
      </c>
      <c r="B436" s="22">
        <v>73</v>
      </c>
      <c r="C436" s="21">
        <v>0.839814842</v>
      </c>
      <c r="D436" s="20">
        <v>0.839814842</v>
      </c>
      <c r="E436" s="24">
        <v>0</v>
      </c>
      <c r="F436">
        <v>39.55754814</v>
      </c>
      <c r="G436">
        <v>-76.2044675</v>
      </c>
      <c r="H436" s="26">
        <v>986.3</v>
      </c>
      <c r="I436" s="23">
        <f t="shared" si="47"/>
        <v>951.15</v>
      </c>
      <c r="J436">
        <f t="shared" si="48"/>
        <v>525.195749959043</v>
      </c>
      <c r="K436" s="23">
        <f t="shared" si="49"/>
        <v>768.695749959043</v>
      </c>
      <c r="L436" s="23">
        <f t="shared" si="46"/>
        <v>787.714749959043</v>
      </c>
      <c r="M436" s="23">
        <f t="shared" si="50"/>
        <v>778.205249959043</v>
      </c>
      <c r="N436" s="23">
        <v>-1.2</v>
      </c>
      <c r="O436" s="23">
        <v>48.4</v>
      </c>
      <c r="P436" s="23">
        <v>36.4</v>
      </c>
      <c r="Q436" s="23">
        <f t="shared" si="51"/>
        <v>35.25</v>
      </c>
      <c r="S436">
        <v>1.89E-05</v>
      </c>
      <c r="T436">
        <v>1.25E-05</v>
      </c>
      <c r="U436">
        <v>8.14E-06</v>
      </c>
      <c r="V436">
        <v>2.29E-07</v>
      </c>
      <c r="W436">
        <v>6.87E-08</v>
      </c>
      <c r="X436">
        <v>-8.01E-07</v>
      </c>
      <c r="Y436" s="30">
        <v>925.1</v>
      </c>
      <c r="Z436" s="30">
        <v>289.5</v>
      </c>
      <c r="AA436" s="30">
        <v>283.1</v>
      </c>
      <c r="AB436" s="30">
        <v>14.2</v>
      </c>
      <c r="AD436">
        <v>3970</v>
      </c>
      <c r="AE436">
        <v>332</v>
      </c>
      <c r="AF436">
        <v>184</v>
      </c>
      <c r="AG436">
        <v>72</v>
      </c>
      <c r="AH436">
        <v>17</v>
      </c>
      <c r="AI436">
        <v>49</v>
      </c>
      <c r="AJ436">
        <f t="shared" si="52"/>
        <v>84169.61130742049</v>
      </c>
      <c r="AK436">
        <f t="shared" si="52"/>
        <v>7038.86925795053</v>
      </c>
      <c r="AL436">
        <f t="shared" si="52"/>
        <v>3901.060070671378</v>
      </c>
      <c r="AM436">
        <f t="shared" si="52"/>
        <v>1526.5017667844522</v>
      </c>
      <c r="AN436">
        <f t="shared" si="52"/>
        <v>360.42402826855124</v>
      </c>
      <c r="AO436">
        <f t="shared" si="52"/>
        <v>1038.86925795053</v>
      </c>
      <c r="AP436" s="26">
        <v>0.006</v>
      </c>
      <c r="AS436" s="26">
        <v>0.063</v>
      </c>
      <c r="AU436">
        <v>0.3341741562</v>
      </c>
      <c r="AV436">
        <f t="shared" si="53"/>
        <v>0.9141741562</v>
      </c>
      <c r="AW436" s="24">
        <v>0.008</v>
      </c>
    </row>
    <row r="437" spans="1:49" ht="12.75">
      <c r="A437" s="19">
        <v>37694</v>
      </c>
      <c r="B437" s="22">
        <v>73</v>
      </c>
      <c r="C437" s="21">
        <v>0.839930534</v>
      </c>
      <c r="D437" s="20">
        <v>0.839930534</v>
      </c>
      <c r="E437" s="24">
        <v>0</v>
      </c>
      <c r="F437">
        <v>39.56100099</v>
      </c>
      <c r="G437">
        <v>-76.21072196</v>
      </c>
      <c r="H437" s="26">
        <v>990.5</v>
      </c>
      <c r="I437" s="23">
        <f t="shared" si="47"/>
        <v>955.35</v>
      </c>
      <c r="J437">
        <f t="shared" si="48"/>
        <v>488.6086508946038</v>
      </c>
      <c r="K437" s="23">
        <f t="shared" si="49"/>
        <v>732.1086508946038</v>
      </c>
      <c r="L437" s="23">
        <f t="shared" si="46"/>
        <v>751.1276508946038</v>
      </c>
      <c r="M437" s="23">
        <f t="shared" si="50"/>
        <v>741.6181508946038</v>
      </c>
      <c r="N437" s="23">
        <v>-1</v>
      </c>
      <c r="O437" s="23">
        <v>48.3</v>
      </c>
      <c r="P437" s="23">
        <v>36.1</v>
      </c>
      <c r="Q437" s="23">
        <f t="shared" si="51"/>
        <v>36.25</v>
      </c>
      <c r="S437"/>
      <c r="T437"/>
      <c r="Y437" s="30"/>
      <c r="Z437" s="30"/>
      <c r="AA437" s="30"/>
      <c r="AB437" s="30"/>
      <c r="AD437">
        <v>4697</v>
      </c>
      <c r="AE437">
        <v>479</v>
      </c>
      <c r="AF437">
        <v>224</v>
      </c>
      <c r="AG437">
        <v>75</v>
      </c>
      <c r="AH437">
        <v>21</v>
      </c>
      <c r="AI437">
        <v>83</v>
      </c>
      <c r="AJ437">
        <f t="shared" si="52"/>
        <v>99583.03886925794</v>
      </c>
      <c r="AK437">
        <f t="shared" si="52"/>
        <v>10155.47703180212</v>
      </c>
      <c r="AL437">
        <f t="shared" si="52"/>
        <v>4749.116607773852</v>
      </c>
      <c r="AM437">
        <f t="shared" si="52"/>
        <v>1590.1060070671379</v>
      </c>
      <c r="AN437">
        <f t="shared" si="52"/>
        <v>445.22968197879857</v>
      </c>
      <c r="AO437">
        <f t="shared" si="52"/>
        <v>1759.7173144876324</v>
      </c>
      <c r="AP437" s="26">
        <v>0.003</v>
      </c>
      <c r="AS437" s="26">
        <v>0.07</v>
      </c>
      <c r="AU437">
        <v>0.2628760934</v>
      </c>
      <c r="AV437">
        <f t="shared" si="53"/>
        <v>0.8428760933999999</v>
      </c>
      <c r="AW437" s="24">
        <v>0.006</v>
      </c>
    </row>
    <row r="438" spans="1:49" ht="12.75">
      <c r="A438" s="19">
        <v>37694</v>
      </c>
      <c r="B438" s="22">
        <v>73</v>
      </c>
      <c r="C438" s="21">
        <v>0.840046287</v>
      </c>
      <c r="D438" s="20">
        <v>0.840046287</v>
      </c>
      <c r="E438" s="24">
        <v>0</v>
      </c>
      <c r="F438">
        <v>39.56671822</v>
      </c>
      <c r="G438">
        <v>-76.21367224</v>
      </c>
      <c r="H438" s="26">
        <v>991.1</v>
      </c>
      <c r="I438" s="23">
        <f t="shared" si="47"/>
        <v>955.95</v>
      </c>
      <c r="J438">
        <f t="shared" si="48"/>
        <v>483.39505701937054</v>
      </c>
      <c r="K438" s="23">
        <f t="shared" si="49"/>
        <v>726.8950570193706</v>
      </c>
      <c r="L438" s="23">
        <f t="shared" si="46"/>
        <v>745.9140570193706</v>
      </c>
      <c r="M438" s="23">
        <f t="shared" si="50"/>
        <v>736.4045570193706</v>
      </c>
      <c r="N438" s="23">
        <v>-0.6</v>
      </c>
      <c r="O438" s="23">
        <v>48.7</v>
      </c>
      <c r="P438" s="23">
        <v>37.2</v>
      </c>
      <c r="Q438" s="23">
        <f t="shared" si="51"/>
        <v>36.650000000000006</v>
      </c>
      <c r="S438"/>
      <c r="T438"/>
      <c r="Y438" s="30"/>
      <c r="Z438" s="30"/>
      <c r="AA438" s="30"/>
      <c r="AB438" s="30"/>
      <c r="AC438">
        <v>12056</v>
      </c>
      <c r="AD438">
        <v>5302</v>
      </c>
      <c r="AE438">
        <v>500</v>
      </c>
      <c r="AF438">
        <v>237</v>
      </c>
      <c r="AG438">
        <v>89</v>
      </c>
      <c r="AH438">
        <v>38</v>
      </c>
      <c r="AI438">
        <v>75</v>
      </c>
      <c r="AJ438">
        <f t="shared" si="52"/>
        <v>112409.89399293286</v>
      </c>
      <c r="AK438">
        <f t="shared" si="52"/>
        <v>10600.706713780919</v>
      </c>
      <c r="AL438">
        <f t="shared" si="52"/>
        <v>5024.734982332156</v>
      </c>
      <c r="AM438">
        <f t="shared" si="52"/>
        <v>1886.9257950530034</v>
      </c>
      <c r="AN438">
        <f t="shared" si="52"/>
        <v>805.6537102473497</v>
      </c>
      <c r="AO438">
        <f t="shared" si="52"/>
        <v>1590.1060070671379</v>
      </c>
      <c r="AP438" s="26">
        <v>0.004</v>
      </c>
      <c r="AS438" s="26">
        <v>0.041</v>
      </c>
      <c r="AU438">
        <v>0.297737509</v>
      </c>
      <c r="AV438">
        <f t="shared" si="53"/>
        <v>0.8777375089999999</v>
      </c>
      <c r="AW438" s="24">
        <v>0.005</v>
      </c>
    </row>
    <row r="439" spans="1:49" ht="12.75">
      <c r="A439" s="19">
        <v>37694</v>
      </c>
      <c r="B439" s="22">
        <v>73</v>
      </c>
      <c r="C439" s="21">
        <v>0.840162039</v>
      </c>
      <c r="D439" s="20">
        <v>0.840162039</v>
      </c>
      <c r="E439" s="24">
        <v>0</v>
      </c>
      <c r="F439">
        <v>39.57294501</v>
      </c>
      <c r="G439">
        <v>-76.21191756</v>
      </c>
      <c r="H439" s="26">
        <v>991</v>
      </c>
      <c r="I439" s="23">
        <f t="shared" si="47"/>
        <v>955.85</v>
      </c>
      <c r="J439">
        <f t="shared" si="48"/>
        <v>484.26376204914123</v>
      </c>
      <c r="K439" s="23">
        <f t="shared" si="49"/>
        <v>727.7637620491412</v>
      </c>
      <c r="L439" s="23">
        <f t="shared" si="46"/>
        <v>746.7827620491412</v>
      </c>
      <c r="M439" s="23">
        <f t="shared" si="50"/>
        <v>737.2732620491412</v>
      </c>
      <c r="N439" s="23">
        <v>-1.1</v>
      </c>
      <c r="O439" s="23">
        <v>48.9</v>
      </c>
      <c r="P439" s="23">
        <v>34.4</v>
      </c>
      <c r="Q439" s="23">
        <f t="shared" si="51"/>
        <v>35.8</v>
      </c>
      <c r="S439"/>
      <c r="T439"/>
      <c r="Y439" s="30"/>
      <c r="Z439" s="30"/>
      <c r="AA439" s="30"/>
      <c r="AB439" s="30"/>
      <c r="AD439">
        <v>5406</v>
      </c>
      <c r="AE439">
        <v>461</v>
      </c>
      <c r="AF439">
        <v>239</v>
      </c>
      <c r="AG439">
        <v>85</v>
      </c>
      <c r="AH439">
        <v>33</v>
      </c>
      <c r="AI439">
        <v>83</v>
      </c>
      <c r="AJ439">
        <f t="shared" si="52"/>
        <v>114614.8409893993</v>
      </c>
      <c r="AK439">
        <f t="shared" si="52"/>
        <v>9773.851590106007</v>
      </c>
      <c r="AL439">
        <f t="shared" si="52"/>
        <v>5067.137809187279</v>
      </c>
      <c r="AM439">
        <f t="shared" si="52"/>
        <v>1802.1201413427561</v>
      </c>
      <c r="AN439">
        <f t="shared" si="52"/>
        <v>699.6466431095406</v>
      </c>
      <c r="AO439">
        <f t="shared" si="52"/>
        <v>1759.7173144876324</v>
      </c>
      <c r="AP439" s="26">
        <v>0.007</v>
      </c>
      <c r="AS439" s="26">
        <v>0.054</v>
      </c>
      <c r="AU439">
        <v>0.3381867707</v>
      </c>
      <c r="AV439">
        <f t="shared" si="53"/>
        <v>0.9181867707</v>
      </c>
      <c r="AW439" s="24">
        <v>0.004</v>
      </c>
    </row>
    <row r="440" spans="1:49" ht="12.75">
      <c r="A440" s="19">
        <v>37694</v>
      </c>
      <c r="B440" s="22">
        <v>73</v>
      </c>
      <c r="C440" s="21">
        <v>0.840277791</v>
      </c>
      <c r="D440" s="20">
        <v>0.840277791</v>
      </c>
      <c r="E440" s="24">
        <v>0</v>
      </c>
      <c r="F440">
        <v>39.5767924</v>
      </c>
      <c r="G440">
        <v>-76.20537932</v>
      </c>
      <c r="H440" s="26">
        <v>992.3</v>
      </c>
      <c r="I440" s="23">
        <f t="shared" si="47"/>
        <v>957.15</v>
      </c>
      <c r="J440">
        <f t="shared" si="48"/>
        <v>472.97767899076</v>
      </c>
      <c r="K440" s="23">
        <f t="shared" si="49"/>
        <v>716.4776789907601</v>
      </c>
      <c r="L440" s="23">
        <f t="shared" si="46"/>
        <v>735.4966789907601</v>
      </c>
      <c r="M440" s="23">
        <f t="shared" si="50"/>
        <v>725.9871789907601</v>
      </c>
      <c r="N440" s="23">
        <v>-0.8</v>
      </c>
      <c r="O440" s="23">
        <v>49</v>
      </c>
      <c r="P440" s="23">
        <v>36.9</v>
      </c>
      <c r="Q440" s="23">
        <f t="shared" si="51"/>
        <v>35.65</v>
      </c>
      <c r="S440">
        <v>1.96E-05</v>
      </c>
      <c r="T440">
        <v>1.3E-05</v>
      </c>
      <c r="U440">
        <v>8.77E-06</v>
      </c>
      <c r="V440">
        <v>1.49E-07</v>
      </c>
      <c r="W440">
        <v>5.56E-08</v>
      </c>
      <c r="X440">
        <v>-8.81E-07</v>
      </c>
      <c r="Y440" s="30">
        <v>931.1</v>
      </c>
      <c r="Z440" s="30">
        <v>289.4</v>
      </c>
      <c r="AA440" s="30">
        <v>283</v>
      </c>
      <c r="AB440" s="30">
        <v>14.2</v>
      </c>
      <c r="AD440">
        <v>5018</v>
      </c>
      <c r="AE440">
        <v>490</v>
      </c>
      <c r="AF440">
        <v>256</v>
      </c>
      <c r="AG440">
        <v>73</v>
      </c>
      <c r="AH440">
        <v>30</v>
      </c>
      <c r="AI440">
        <v>67</v>
      </c>
      <c r="AJ440">
        <f t="shared" si="52"/>
        <v>106388.6925795053</v>
      </c>
      <c r="AK440">
        <f t="shared" si="52"/>
        <v>10388.6925795053</v>
      </c>
      <c r="AL440">
        <f t="shared" si="52"/>
        <v>5427.56183745583</v>
      </c>
      <c r="AM440">
        <f t="shared" si="52"/>
        <v>1547.703180212014</v>
      </c>
      <c r="AN440">
        <f t="shared" si="52"/>
        <v>636.0424028268551</v>
      </c>
      <c r="AO440">
        <f t="shared" si="52"/>
        <v>1420.494699646643</v>
      </c>
      <c r="AP440" s="26">
        <v>0.004</v>
      </c>
      <c r="AS440" s="26">
        <v>0.06</v>
      </c>
      <c r="AU440">
        <v>0.3299314976</v>
      </c>
      <c r="AV440">
        <f t="shared" si="53"/>
        <v>0.9099314975999999</v>
      </c>
      <c r="AW440" s="24">
        <v>0.001</v>
      </c>
    </row>
    <row r="441" spans="1:49" ht="12.75">
      <c r="A441" s="19">
        <v>37694</v>
      </c>
      <c r="B441" s="22">
        <v>73</v>
      </c>
      <c r="C441" s="21">
        <v>0.840393543</v>
      </c>
      <c r="D441" s="20">
        <v>0.840393543</v>
      </c>
      <c r="E441" s="24">
        <v>0</v>
      </c>
      <c r="F441">
        <v>39.57614152</v>
      </c>
      <c r="G441">
        <v>-76.19763154</v>
      </c>
      <c r="H441" s="26">
        <v>995.2</v>
      </c>
      <c r="I441" s="23">
        <f t="shared" si="47"/>
        <v>960.0500000000001</v>
      </c>
      <c r="J441">
        <f t="shared" si="48"/>
        <v>447.8561712240482</v>
      </c>
      <c r="K441" s="23">
        <f t="shared" si="49"/>
        <v>691.3561712240482</v>
      </c>
      <c r="L441" s="23">
        <f t="shared" si="46"/>
        <v>710.3751712240482</v>
      </c>
      <c r="M441" s="23">
        <f t="shared" si="50"/>
        <v>700.8656712240482</v>
      </c>
      <c r="N441" s="23">
        <v>-0.5</v>
      </c>
      <c r="O441" s="23">
        <v>48.9</v>
      </c>
      <c r="P441" s="23">
        <v>36</v>
      </c>
      <c r="Q441" s="23">
        <f t="shared" si="51"/>
        <v>36.45</v>
      </c>
      <c r="S441"/>
      <c r="T441"/>
      <c r="Y441" s="30"/>
      <c r="Z441" s="30"/>
      <c r="AA441" s="30"/>
      <c r="AB441" s="30"/>
      <c r="AD441">
        <v>5155</v>
      </c>
      <c r="AE441">
        <v>489</v>
      </c>
      <c r="AF441">
        <v>262</v>
      </c>
      <c r="AG441">
        <v>81</v>
      </c>
      <c r="AH441">
        <v>22</v>
      </c>
      <c r="AI441">
        <v>80</v>
      </c>
      <c r="AJ441">
        <f t="shared" si="52"/>
        <v>109293.28621908127</v>
      </c>
      <c r="AK441">
        <f t="shared" si="52"/>
        <v>10367.491166077738</v>
      </c>
      <c r="AL441">
        <f t="shared" si="52"/>
        <v>5554.770318021201</v>
      </c>
      <c r="AM441">
        <f t="shared" si="52"/>
        <v>1717.3144876325089</v>
      </c>
      <c r="AN441">
        <f t="shared" si="52"/>
        <v>466.4310954063604</v>
      </c>
      <c r="AO441">
        <f t="shared" si="52"/>
        <v>1696.113074204947</v>
      </c>
      <c r="AP441" s="26">
        <v>0.005</v>
      </c>
      <c r="AS441" s="26">
        <v>0.073</v>
      </c>
      <c r="AU441">
        <v>0.395804882</v>
      </c>
      <c r="AV441">
        <f t="shared" si="53"/>
        <v>0.975804882</v>
      </c>
      <c r="AW441" s="24">
        <v>0.004</v>
      </c>
    </row>
    <row r="442" spans="1:49" ht="12.75">
      <c r="A442" s="19">
        <v>37694</v>
      </c>
      <c r="B442" s="22">
        <v>73</v>
      </c>
      <c r="C442" s="21">
        <v>0.840509236</v>
      </c>
      <c r="D442" s="20">
        <v>0.840509236</v>
      </c>
      <c r="E442" s="24">
        <v>0</v>
      </c>
      <c r="F442">
        <v>39.57227069</v>
      </c>
      <c r="G442">
        <v>-76.1914415</v>
      </c>
      <c r="H442" s="26">
        <v>1002.6</v>
      </c>
      <c r="I442" s="23">
        <f t="shared" si="47"/>
        <v>967.45</v>
      </c>
      <c r="J442">
        <f t="shared" si="48"/>
        <v>384.0952974910182</v>
      </c>
      <c r="K442" s="23">
        <f t="shared" si="49"/>
        <v>627.5952974910182</v>
      </c>
      <c r="L442" s="23">
        <f t="shared" si="46"/>
        <v>646.6142974910182</v>
      </c>
      <c r="M442" s="23">
        <f t="shared" si="50"/>
        <v>637.1047974910182</v>
      </c>
      <c r="N442" s="23">
        <v>0.1</v>
      </c>
      <c r="O442" s="23">
        <v>48.3</v>
      </c>
      <c r="P442" s="23">
        <v>37.6</v>
      </c>
      <c r="Q442" s="23">
        <f t="shared" si="51"/>
        <v>36.8</v>
      </c>
      <c r="S442"/>
      <c r="T442"/>
      <c r="Y442" s="30"/>
      <c r="Z442" s="30"/>
      <c r="AA442" s="30"/>
      <c r="AB442" s="30"/>
      <c r="AD442">
        <v>5965</v>
      </c>
      <c r="AE442">
        <v>582</v>
      </c>
      <c r="AF442">
        <v>321</v>
      </c>
      <c r="AG442">
        <v>101</v>
      </c>
      <c r="AH442">
        <v>42</v>
      </c>
      <c r="AI442">
        <v>135</v>
      </c>
      <c r="AJ442">
        <f t="shared" si="52"/>
        <v>126466.43109540635</v>
      </c>
      <c r="AK442">
        <f t="shared" si="52"/>
        <v>12339.22261484099</v>
      </c>
      <c r="AL442">
        <f t="shared" si="52"/>
        <v>6805.653710247349</v>
      </c>
      <c r="AM442">
        <f t="shared" si="52"/>
        <v>2141.3427561837457</v>
      </c>
      <c r="AN442">
        <f t="shared" si="52"/>
        <v>890.4593639575971</v>
      </c>
      <c r="AO442">
        <f t="shared" si="52"/>
        <v>2862.190812720848</v>
      </c>
      <c r="AP442" s="26">
        <v>0.004</v>
      </c>
      <c r="AS442" s="26">
        <v>0.06</v>
      </c>
      <c r="AU442">
        <v>0.4002951086</v>
      </c>
      <c r="AV442">
        <f t="shared" si="53"/>
        <v>0.9802951086</v>
      </c>
      <c r="AW442" s="24">
        <v>0.006</v>
      </c>
    </row>
    <row r="443" spans="1:49" ht="12.75">
      <c r="A443" s="19">
        <v>37694</v>
      </c>
      <c r="B443" s="22">
        <v>73</v>
      </c>
      <c r="C443" s="21">
        <v>0.840624988</v>
      </c>
      <c r="D443" s="20">
        <v>0.840624988</v>
      </c>
      <c r="E443" s="24">
        <v>0</v>
      </c>
      <c r="F443">
        <v>39.57185057</v>
      </c>
      <c r="G443">
        <v>-76.18450687</v>
      </c>
      <c r="H443" s="26">
        <v>1002.5</v>
      </c>
      <c r="I443" s="23">
        <f t="shared" si="47"/>
        <v>967.35</v>
      </c>
      <c r="J443">
        <f t="shared" si="48"/>
        <v>384.95367576054434</v>
      </c>
      <c r="K443" s="23">
        <f t="shared" si="49"/>
        <v>628.4536757605443</v>
      </c>
      <c r="L443" s="23">
        <f t="shared" si="46"/>
        <v>647.4726757605443</v>
      </c>
      <c r="M443" s="23">
        <f t="shared" si="50"/>
        <v>637.9631757605443</v>
      </c>
      <c r="N443" s="23">
        <v>0.1</v>
      </c>
      <c r="O443" s="23">
        <v>48.3</v>
      </c>
      <c r="P443" s="23">
        <v>35.9</v>
      </c>
      <c r="Q443" s="23">
        <f t="shared" si="51"/>
        <v>36.75</v>
      </c>
      <c r="S443">
        <v>1.95E-05</v>
      </c>
      <c r="T443">
        <v>1.33E-05</v>
      </c>
      <c r="U443">
        <v>8.75E-06</v>
      </c>
      <c r="V443">
        <v>9.68E-08</v>
      </c>
      <c r="W443">
        <v>-1.9E-08</v>
      </c>
      <c r="X443">
        <v>-8.22E-07</v>
      </c>
      <c r="Y443" s="30">
        <v>937.7</v>
      </c>
      <c r="Z443" s="30">
        <v>289.3</v>
      </c>
      <c r="AA443" s="30">
        <v>283</v>
      </c>
      <c r="AB443" s="30">
        <v>14.2</v>
      </c>
      <c r="AD443">
        <v>5898</v>
      </c>
      <c r="AE443">
        <v>535</v>
      </c>
      <c r="AF443">
        <v>311</v>
      </c>
      <c r="AG443">
        <v>99</v>
      </c>
      <c r="AH443">
        <v>35</v>
      </c>
      <c r="AI443">
        <v>90</v>
      </c>
      <c r="AJ443">
        <f t="shared" si="52"/>
        <v>125045.93639575971</v>
      </c>
      <c r="AK443">
        <f t="shared" si="52"/>
        <v>11342.756183745583</v>
      </c>
      <c r="AL443">
        <f t="shared" si="52"/>
        <v>6593.639575971732</v>
      </c>
      <c r="AM443">
        <f t="shared" si="52"/>
        <v>2098.939929328622</v>
      </c>
      <c r="AN443">
        <f t="shared" si="52"/>
        <v>742.0494699646642</v>
      </c>
      <c r="AO443">
        <f t="shared" si="52"/>
        <v>1908.1272084805653</v>
      </c>
      <c r="AP443" s="26">
        <v>0.005</v>
      </c>
      <c r="AS443" s="26">
        <v>0.072</v>
      </c>
      <c r="AU443">
        <v>0.3947561085</v>
      </c>
      <c r="AV443">
        <f t="shared" si="53"/>
        <v>0.9747561084999999</v>
      </c>
      <c r="AW443" s="24">
        <v>0.006</v>
      </c>
    </row>
    <row r="444" spans="1:49" ht="12.75">
      <c r="A444" s="19">
        <v>37694</v>
      </c>
      <c r="B444" s="22">
        <v>73</v>
      </c>
      <c r="C444" s="21">
        <v>0.84074074</v>
      </c>
      <c r="D444" s="20">
        <v>0.84074074</v>
      </c>
      <c r="E444" s="24">
        <v>0</v>
      </c>
      <c r="F444">
        <v>39.57682231</v>
      </c>
      <c r="G444">
        <v>-76.18093981</v>
      </c>
      <c r="H444" s="26">
        <v>1006.9</v>
      </c>
      <c r="I444" s="23">
        <f t="shared" si="47"/>
        <v>971.75</v>
      </c>
      <c r="J444">
        <f t="shared" si="48"/>
        <v>347.2687201164469</v>
      </c>
      <c r="K444" s="23">
        <f t="shared" si="49"/>
        <v>590.768720116447</v>
      </c>
      <c r="L444" s="23">
        <f t="shared" si="46"/>
        <v>609.787720116447</v>
      </c>
      <c r="M444" s="23">
        <f t="shared" si="50"/>
        <v>600.278220116447</v>
      </c>
      <c r="N444" s="23">
        <v>0.5</v>
      </c>
      <c r="O444" s="23">
        <v>48.1</v>
      </c>
      <c r="P444" s="23">
        <v>37.4</v>
      </c>
      <c r="Q444" s="23">
        <f t="shared" si="51"/>
        <v>36.65</v>
      </c>
      <c r="S444"/>
      <c r="T444"/>
      <c r="Y444" s="30"/>
      <c r="Z444" s="30"/>
      <c r="AA444" s="30"/>
      <c r="AB444" s="30"/>
      <c r="AC444">
        <v>11933</v>
      </c>
      <c r="AD444">
        <v>5913</v>
      </c>
      <c r="AE444">
        <v>534</v>
      </c>
      <c r="AF444">
        <v>267</v>
      </c>
      <c r="AG444">
        <v>87</v>
      </c>
      <c r="AH444">
        <v>43</v>
      </c>
      <c r="AI444">
        <v>96</v>
      </c>
      <c r="AJ444">
        <f t="shared" si="52"/>
        <v>125363.95759717314</v>
      </c>
      <c r="AK444">
        <f t="shared" si="52"/>
        <v>11321.55477031802</v>
      </c>
      <c r="AL444">
        <f t="shared" si="52"/>
        <v>5660.77738515901</v>
      </c>
      <c r="AM444">
        <f t="shared" si="52"/>
        <v>1844.52296819788</v>
      </c>
      <c r="AN444">
        <f t="shared" si="52"/>
        <v>911.660777385159</v>
      </c>
      <c r="AO444">
        <f t="shared" si="52"/>
        <v>2035.3356890459363</v>
      </c>
      <c r="AP444" s="26">
        <v>0.002</v>
      </c>
      <c r="AS444" s="26">
        <v>0.049</v>
      </c>
      <c r="AU444">
        <v>0.4047375619</v>
      </c>
      <c r="AV444">
        <f t="shared" si="53"/>
        <v>0.9847375619</v>
      </c>
      <c r="AW444" s="24">
        <v>0.002</v>
      </c>
    </row>
    <row r="445" spans="1:49" ht="12.75">
      <c r="A445" s="19">
        <v>37694</v>
      </c>
      <c r="B445" s="22">
        <v>73</v>
      </c>
      <c r="C445" s="21">
        <v>0.840856493</v>
      </c>
      <c r="D445" s="20">
        <v>0.840856493</v>
      </c>
      <c r="E445" s="24">
        <v>0</v>
      </c>
      <c r="F445">
        <v>39.58177363</v>
      </c>
      <c r="G445">
        <v>-76.18466124</v>
      </c>
      <c r="H445" s="26">
        <v>1009.5</v>
      </c>
      <c r="I445" s="23">
        <f t="shared" si="47"/>
        <v>974.35</v>
      </c>
      <c r="J445">
        <f t="shared" si="48"/>
        <v>325.08046009611735</v>
      </c>
      <c r="K445" s="23">
        <f t="shared" si="49"/>
        <v>568.5804600961173</v>
      </c>
      <c r="L445" s="23">
        <f t="shared" si="46"/>
        <v>587.5994600961174</v>
      </c>
      <c r="M445" s="23">
        <f t="shared" si="50"/>
        <v>578.0899600961174</v>
      </c>
      <c r="N445" s="23">
        <v>0.9</v>
      </c>
      <c r="O445" s="23">
        <v>47.8</v>
      </c>
      <c r="P445" s="23">
        <v>36.8</v>
      </c>
      <c r="Q445" s="23">
        <f t="shared" si="51"/>
        <v>37.099999999999994</v>
      </c>
      <c r="S445"/>
      <c r="T445"/>
      <c r="Y445" s="30"/>
      <c r="Z445" s="30"/>
      <c r="AA445" s="30"/>
      <c r="AB445" s="30"/>
      <c r="AD445">
        <v>6445</v>
      </c>
      <c r="AE445">
        <v>570</v>
      </c>
      <c r="AF445">
        <v>315</v>
      </c>
      <c r="AG445">
        <v>95</v>
      </c>
      <c r="AH445">
        <v>36</v>
      </c>
      <c r="AI445">
        <v>91</v>
      </c>
      <c r="AJ445">
        <f t="shared" si="52"/>
        <v>136643.10954063604</v>
      </c>
      <c r="AK445">
        <f t="shared" si="52"/>
        <v>12084.805653710247</v>
      </c>
      <c r="AL445">
        <f t="shared" si="52"/>
        <v>6678.445229681979</v>
      </c>
      <c r="AM445">
        <f t="shared" si="52"/>
        <v>2014.1342756183744</v>
      </c>
      <c r="AN445">
        <f t="shared" si="52"/>
        <v>763.2508833922261</v>
      </c>
      <c r="AO445">
        <f t="shared" si="52"/>
        <v>1929.3286219081272</v>
      </c>
      <c r="AP445" s="26">
        <v>0.004</v>
      </c>
      <c r="AS445" s="26">
        <v>0.071</v>
      </c>
      <c r="AU445">
        <v>0.3820669949</v>
      </c>
      <c r="AV445">
        <f t="shared" si="53"/>
        <v>0.9620669949</v>
      </c>
      <c r="AW445" s="24">
        <v>0.003</v>
      </c>
    </row>
    <row r="446" spans="1:49" ht="12.75">
      <c r="A446" s="19">
        <v>37694</v>
      </c>
      <c r="B446" s="22">
        <v>73</v>
      </c>
      <c r="C446" s="21">
        <v>0.840972245</v>
      </c>
      <c r="D446" s="20">
        <v>0.840972245</v>
      </c>
      <c r="E446" s="24">
        <v>0</v>
      </c>
      <c r="F446">
        <v>39.58297506</v>
      </c>
      <c r="G446">
        <v>-76.19219858</v>
      </c>
      <c r="H446" s="26">
        <v>1012.6</v>
      </c>
      <c r="I446" s="23">
        <f t="shared" si="47"/>
        <v>977.45</v>
      </c>
      <c r="J446">
        <f t="shared" si="48"/>
        <v>298.70247987350217</v>
      </c>
      <c r="K446" s="23">
        <f t="shared" si="49"/>
        <v>542.2024798735022</v>
      </c>
      <c r="L446" s="23">
        <f t="shared" si="46"/>
        <v>561.2214798735022</v>
      </c>
      <c r="M446" s="23">
        <f t="shared" si="50"/>
        <v>551.7119798735022</v>
      </c>
      <c r="N446" s="23">
        <v>1</v>
      </c>
      <c r="O446" s="23">
        <v>47.3</v>
      </c>
      <c r="P446" s="23">
        <v>38.8</v>
      </c>
      <c r="Q446" s="23">
        <f t="shared" si="51"/>
        <v>37.8</v>
      </c>
      <c r="S446">
        <v>1.96E-05</v>
      </c>
      <c r="T446">
        <v>1.33E-05</v>
      </c>
      <c r="U446">
        <v>9.32E-06</v>
      </c>
      <c r="V446">
        <v>-2.63E-08</v>
      </c>
      <c r="W446">
        <v>-9.88E-08</v>
      </c>
      <c r="X446">
        <v>-8.66E-07</v>
      </c>
      <c r="Y446" s="30">
        <v>948</v>
      </c>
      <c r="Z446" s="30">
        <v>289.3</v>
      </c>
      <c r="AA446" s="30">
        <v>282.9</v>
      </c>
      <c r="AB446" s="30">
        <v>14.2</v>
      </c>
      <c r="AD446">
        <v>6404</v>
      </c>
      <c r="AE446">
        <v>602</v>
      </c>
      <c r="AF446">
        <v>286</v>
      </c>
      <c r="AG446">
        <v>97</v>
      </c>
      <c r="AH446">
        <v>29</v>
      </c>
      <c r="AI446">
        <v>93</v>
      </c>
      <c r="AJ446">
        <f t="shared" si="52"/>
        <v>135773.851590106</v>
      </c>
      <c r="AK446">
        <f t="shared" si="52"/>
        <v>12763.250883392226</v>
      </c>
      <c r="AL446">
        <f t="shared" si="52"/>
        <v>6063.604240282685</v>
      </c>
      <c r="AM446">
        <f t="shared" si="52"/>
        <v>2056.537102473498</v>
      </c>
      <c r="AN446">
        <f t="shared" si="52"/>
        <v>614.8409893992932</v>
      </c>
      <c r="AO446">
        <f t="shared" si="52"/>
        <v>1971.731448763251</v>
      </c>
      <c r="AP446" s="26">
        <v>0.006</v>
      </c>
      <c r="AS446" s="26">
        <v>0.062</v>
      </c>
      <c r="AU446">
        <v>0.3917857707</v>
      </c>
      <c r="AV446">
        <f t="shared" si="53"/>
        <v>0.9717857706999999</v>
      </c>
      <c r="AW446" s="24">
        <v>0.001</v>
      </c>
    </row>
    <row r="447" spans="1:49" ht="12.75">
      <c r="A447" s="19">
        <v>37694</v>
      </c>
      <c r="B447" s="22">
        <v>73</v>
      </c>
      <c r="C447" s="21">
        <v>0.841087937</v>
      </c>
      <c r="D447" s="20">
        <v>0.841087937</v>
      </c>
      <c r="E447" s="24">
        <v>0</v>
      </c>
      <c r="F447">
        <v>39.58066531</v>
      </c>
      <c r="G447">
        <v>-76.19999415</v>
      </c>
      <c r="H447" s="26">
        <v>1014.1</v>
      </c>
      <c r="I447" s="23">
        <f t="shared" si="47"/>
        <v>978.95</v>
      </c>
      <c r="J447">
        <f t="shared" si="48"/>
        <v>285.968959633528</v>
      </c>
      <c r="K447" s="23">
        <f t="shared" si="49"/>
        <v>529.468959633528</v>
      </c>
      <c r="L447" s="23">
        <f t="shared" si="46"/>
        <v>548.487959633528</v>
      </c>
      <c r="M447" s="23">
        <f t="shared" si="50"/>
        <v>538.978459633528</v>
      </c>
      <c r="N447" s="23">
        <v>1.2</v>
      </c>
      <c r="O447" s="23">
        <v>47.1</v>
      </c>
      <c r="P447" s="23">
        <v>36.4</v>
      </c>
      <c r="Q447" s="23">
        <f t="shared" si="51"/>
        <v>37.599999999999994</v>
      </c>
      <c r="S447"/>
      <c r="T447"/>
      <c r="Y447" s="30"/>
      <c r="Z447" s="30"/>
      <c r="AA447" s="30"/>
      <c r="AB447" s="30"/>
      <c r="AD447">
        <v>6544</v>
      </c>
      <c r="AE447">
        <v>578</v>
      </c>
      <c r="AF447">
        <v>326</v>
      </c>
      <c r="AG447">
        <v>95</v>
      </c>
      <c r="AH447">
        <v>45</v>
      </c>
      <c r="AI447">
        <v>96</v>
      </c>
      <c r="AJ447">
        <f t="shared" si="52"/>
        <v>138742.04946996467</v>
      </c>
      <c r="AK447">
        <f t="shared" si="52"/>
        <v>12254.416961130742</v>
      </c>
      <c r="AL447">
        <f t="shared" si="52"/>
        <v>6911.660777385159</v>
      </c>
      <c r="AM447">
        <f t="shared" si="52"/>
        <v>2014.1342756183744</v>
      </c>
      <c r="AN447">
        <f t="shared" si="52"/>
        <v>954.0636042402826</v>
      </c>
      <c r="AO447">
        <f t="shared" si="52"/>
        <v>2035.3356890459363</v>
      </c>
      <c r="AP447" s="26">
        <v>0.004</v>
      </c>
      <c r="AS447" s="26">
        <v>0.062</v>
      </c>
      <c r="AU447">
        <v>0.3605307639</v>
      </c>
      <c r="AV447">
        <f t="shared" si="53"/>
        <v>0.9405307639</v>
      </c>
      <c r="AW447" s="24">
        <v>0.004</v>
      </c>
    </row>
    <row r="448" spans="1:49" ht="12.75">
      <c r="A448" s="19">
        <v>37694</v>
      </c>
      <c r="B448" s="22">
        <v>73</v>
      </c>
      <c r="C448" s="21">
        <v>0.84120369</v>
      </c>
      <c r="D448" s="20">
        <v>0.84120369</v>
      </c>
      <c r="E448" s="24">
        <v>0</v>
      </c>
      <c r="F448">
        <v>39.57715161</v>
      </c>
      <c r="G448">
        <v>-76.20707253</v>
      </c>
      <c r="H448" s="26">
        <v>1013.4</v>
      </c>
      <c r="I448" s="23">
        <f t="shared" si="47"/>
        <v>978.25</v>
      </c>
      <c r="J448">
        <f t="shared" si="48"/>
        <v>291.90883926591033</v>
      </c>
      <c r="K448" s="23">
        <f t="shared" si="49"/>
        <v>535.4088392659103</v>
      </c>
      <c r="L448" s="23">
        <f t="shared" si="46"/>
        <v>554.4278392659103</v>
      </c>
      <c r="M448" s="23">
        <f t="shared" si="50"/>
        <v>544.9183392659103</v>
      </c>
      <c r="N448" s="23">
        <v>1.2</v>
      </c>
      <c r="O448" s="23">
        <v>46.8</v>
      </c>
      <c r="P448" s="23">
        <v>36.9</v>
      </c>
      <c r="Q448" s="23">
        <f t="shared" si="51"/>
        <v>36.65</v>
      </c>
      <c r="S448"/>
      <c r="T448"/>
      <c r="Y448" s="30"/>
      <c r="Z448" s="30"/>
      <c r="AA448" s="30"/>
      <c r="AB448" s="30"/>
      <c r="AD448">
        <v>6530</v>
      </c>
      <c r="AE448">
        <v>628</v>
      </c>
      <c r="AF448">
        <v>276</v>
      </c>
      <c r="AG448">
        <v>101</v>
      </c>
      <c r="AH448">
        <v>35</v>
      </c>
      <c r="AI448">
        <v>112</v>
      </c>
      <c r="AJ448">
        <f t="shared" si="52"/>
        <v>138445.2296819788</v>
      </c>
      <c r="AK448">
        <f t="shared" si="52"/>
        <v>13314.487632508833</v>
      </c>
      <c r="AL448">
        <f t="shared" si="52"/>
        <v>5851.590106007067</v>
      </c>
      <c r="AM448">
        <f t="shared" si="52"/>
        <v>2141.3427561837457</v>
      </c>
      <c r="AN448">
        <f t="shared" si="52"/>
        <v>742.0494699646642</v>
      </c>
      <c r="AO448">
        <f t="shared" si="52"/>
        <v>2374.558303886926</v>
      </c>
      <c r="AP448" s="26">
        <v>0.004</v>
      </c>
      <c r="AS448" s="26">
        <v>0.062</v>
      </c>
      <c r="AU448">
        <v>0.3725775778</v>
      </c>
      <c r="AV448">
        <f t="shared" si="53"/>
        <v>0.9525775778</v>
      </c>
      <c r="AW448" s="24">
        <v>0.009</v>
      </c>
    </row>
    <row r="449" spans="1:49" ht="12.75">
      <c r="A449" s="19">
        <v>37694</v>
      </c>
      <c r="B449" s="22">
        <v>73</v>
      </c>
      <c r="C449" s="21">
        <v>0.841319442</v>
      </c>
      <c r="D449" s="20">
        <v>0.841319442</v>
      </c>
      <c r="E449" s="24">
        <v>0</v>
      </c>
      <c r="F449">
        <v>39.57359017</v>
      </c>
      <c r="G449">
        <v>-76.21377568</v>
      </c>
      <c r="H449" s="26">
        <v>1017.3</v>
      </c>
      <c r="I449" s="23">
        <f t="shared" si="47"/>
        <v>982.15</v>
      </c>
      <c r="J449">
        <f t="shared" si="48"/>
        <v>258.86920136087565</v>
      </c>
      <c r="K449" s="23">
        <f t="shared" si="49"/>
        <v>502.36920136087565</v>
      </c>
      <c r="L449" s="23">
        <f t="shared" si="46"/>
        <v>521.3882013608757</v>
      </c>
      <c r="M449" s="23">
        <f t="shared" si="50"/>
        <v>511.87870136087565</v>
      </c>
      <c r="N449" s="23">
        <v>1.7</v>
      </c>
      <c r="O449" s="23">
        <v>46.3</v>
      </c>
      <c r="P449" s="23">
        <v>33.1</v>
      </c>
      <c r="Q449" s="23">
        <f t="shared" si="51"/>
        <v>35</v>
      </c>
      <c r="S449">
        <v>2.17E-05</v>
      </c>
      <c r="T449">
        <v>1.5E-05</v>
      </c>
      <c r="U449">
        <v>9.37E-06</v>
      </c>
      <c r="V449">
        <v>-7.93E-08</v>
      </c>
      <c r="W449">
        <v>-1.18E-07</v>
      </c>
      <c r="X449">
        <v>-7.77E-07</v>
      </c>
      <c r="Y449" s="30">
        <v>954.4</v>
      </c>
      <c r="Z449" s="30">
        <v>289.2</v>
      </c>
      <c r="AA449" s="30">
        <v>282.8</v>
      </c>
      <c r="AB449" s="30">
        <v>14.2</v>
      </c>
      <c r="AD449">
        <v>6873</v>
      </c>
      <c r="AE449">
        <v>593</v>
      </c>
      <c r="AF449">
        <v>309</v>
      </c>
      <c r="AG449">
        <v>124</v>
      </c>
      <c r="AH449">
        <v>44</v>
      </c>
      <c r="AI449">
        <v>100</v>
      </c>
      <c r="AJ449">
        <f t="shared" si="52"/>
        <v>145717.3144876325</v>
      </c>
      <c r="AK449">
        <f t="shared" si="52"/>
        <v>12572.43816254417</v>
      </c>
      <c r="AL449">
        <f t="shared" si="52"/>
        <v>6551.236749116608</v>
      </c>
      <c r="AM449">
        <f t="shared" si="52"/>
        <v>2628.975265017668</v>
      </c>
      <c r="AN449">
        <f t="shared" si="52"/>
        <v>932.8621908127208</v>
      </c>
      <c r="AO449">
        <f t="shared" si="52"/>
        <v>2120.141342756184</v>
      </c>
      <c r="AP449" s="26">
        <v>0.002</v>
      </c>
      <c r="AS449" s="26">
        <v>0.069</v>
      </c>
      <c r="AU449">
        <v>0.3944018483</v>
      </c>
      <c r="AV449">
        <f t="shared" si="53"/>
        <v>0.9744018483</v>
      </c>
      <c r="AW449" s="24">
        <v>0.004</v>
      </c>
    </row>
    <row r="450" spans="1:49" ht="12.75">
      <c r="A450" s="19">
        <v>37694</v>
      </c>
      <c r="B450" s="22">
        <v>73</v>
      </c>
      <c r="C450" s="21">
        <v>0.841435194</v>
      </c>
      <c r="D450" s="20">
        <v>0.841435194</v>
      </c>
      <c r="E450" s="24">
        <v>0</v>
      </c>
      <c r="F450">
        <v>39.56911953</v>
      </c>
      <c r="G450">
        <v>-76.21954498</v>
      </c>
      <c r="H450" s="26">
        <v>1020.6</v>
      </c>
      <c r="I450" s="23">
        <f t="shared" si="47"/>
        <v>985.45</v>
      </c>
      <c r="J450">
        <f t="shared" si="48"/>
        <v>231.01489639884574</v>
      </c>
      <c r="K450" s="23">
        <f t="shared" si="49"/>
        <v>474.51489639884574</v>
      </c>
      <c r="L450" s="23">
        <f t="shared" si="46"/>
        <v>493.53389639884574</v>
      </c>
      <c r="M450" s="23">
        <f t="shared" si="50"/>
        <v>484.02439639884574</v>
      </c>
      <c r="N450" s="23">
        <v>1.8</v>
      </c>
      <c r="O450" s="23">
        <v>45.9</v>
      </c>
      <c r="P450" s="23">
        <v>32.2</v>
      </c>
      <c r="Q450" s="23">
        <f t="shared" si="51"/>
        <v>32.650000000000006</v>
      </c>
      <c r="S450"/>
      <c r="T450"/>
      <c r="Y450" s="30"/>
      <c r="Z450" s="30"/>
      <c r="AA450" s="30"/>
      <c r="AB450" s="30"/>
      <c r="AC450">
        <v>12202</v>
      </c>
      <c r="AD450">
        <v>7065</v>
      </c>
      <c r="AE450">
        <v>633</v>
      </c>
      <c r="AF450">
        <v>311</v>
      </c>
      <c r="AG450">
        <v>115</v>
      </c>
      <c r="AH450">
        <v>45</v>
      </c>
      <c r="AI450">
        <v>129</v>
      </c>
      <c r="AJ450">
        <f t="shared" si="52"/>
        <v>149787.9858657244</v>
      </c>
      <c r="AK450">
        <f t="shared" si="52"/>
        <v>13420.494699646642</v>
      </c>
      <c r="AL450">
        <f t="shared" si="52"/>
        <v>6593.639575971732</v>
      </c>
      <c r="AM450">
        <f t="shared" si="52"/>
        <v>2438.1625441696115</v>
      </c>
      <c r="AN450">
        <f t="shared" si="52"/>
        <v>954.0636042402826</v>
      </c>
      <c r="AO450">
        <f t="shared" si="52"/>
        <v>2734.982332155477</v>
      </c>
      <c r="AP450" s="26">
        <v>0.003</v>
      </c>
      <c r="AS450" s="26">
        <v>0.059</v>
      </c>
      <c r="AU450">
        <v>0.4250732064</v>
      </c>
      <c r="AV450">
        <f t="shared" si="53"/>
        <v>1.0050732064</v>
      </c>
      <c r="AW450" s="24">
        <v>0.003</v>
      </c>
    </row>
    <row r="451" spans="1:49" ht="12.75">
      <c r="A451" s="19">
        <v>37694</v>
      </c>
      <c r="B451" s="22">
        <v>73</v>
      </c>
      <c r="C451" s="21">
        <v>0.841550946</v>
      </c>
      <c r="D451" s="20">
        <v>0.841550946</v>
      </c>
      <c r="E451" s="24">
        <v>0</v>
      </c>
      <c r="F451">
        <v>39.56300035</v>
      </c>
      <c r="G451">
        <v>-76.22159692</v>
      </c>
      <c r="H451" s="26">
        <v>1023.2</v>
      </c>
      <c r="I451" s="23">
        <f t="shared" si="47"/>
        <v>988.0500000000001</v>
      </c>
      <c r="J451">
        <f t="shared" si="48"/>
        <v>209.13469770762674</v>
      </c>
      <c r="K451" s="23">
        <f t="shared" si="49"/>
        <v>452.63469770762674</v>
      </c>
      <c r="L451" s="23">
        <f t="shared" si="46"/>
        <v>471.65369770762675</v>
      </c>
      <c r="M451" s="23">
        <f t="shared" si="50"/>
        <v>462.14419770762674</v>
      </c>
      <c r="N451" s="23">
        <v>2.2</v>
      </c>
      <c r="O451" s="23">
        <v>45.5</v>
      </c>
      <c r="P451" s="23">
        <v>32.7</v>
      </c>
      <c r="Q451" s="23">
        <f t="shared" si="51"/>
        <v>32.45</v>
      </c>
      <c r="S451"/>
      <c r="T451"/>
      <c r="Y451" s="30"/>
      <c r="Z451" s="30"/>
      <c r="AA451" s="30"/>
      <c r="AB451" s="30"/>
      <c r="AD451">
        <v>6882</v>
      </c>
      <c r="AE451">
        <v>622</v>
      </c>
      <c r="AF451">
        <v>336</v>
      </c>
      <c r="AG451">
        <v>117</v>
      </c>
      <c r="AH451">
        <v>46</v>
      </c>
      <c r="AI451">
        <v>109</v>
      </c>
      <c r="AJ451">
        <f t="shared" si="52"/>
        <v>145908.12720848055</v>
      </c>
      <c r="AK451">
        <f t="shared" si="52"/>
        <v>13187.279151943463</v>
      </c>
      <c r="AL451">
        <f t="shared" si="52"/>
        <v>7123.674911660777</v>
      </c>
      <c r="AM451">
        <f t="shared" si="52"/>
        <v>2480.5653710247348</v>
      </c>
      <c r="AN451">
        <f t="shared" si="52"/>
        <v>975.2650176678445</v>
      </c>
      <c r="AO451">
        <f t="shared" si="52"/>
        <v>2310.95406360424</v>
      </c>
      <c r="AP451" s="26">
        <v>0.004</v>
      </c>
      <c r="AS451" s="26">
        <v>0.069</v>
      </c>
      <c r="AU451">
        <v>0.470644474</v>
      </c>
      <c r="AV451">
        <f t="shared" si="53"/>
        <v>1.0506444739999998</v>
      </c>
      <c r="AW451" s="24">
        <v>0.003</v>
      </c>
    </row>
    <row r="452" spans="1:49" ht="12.75">
      <c r="A452" s="19">
        <v>37694</v>
      </c>
      <c r="B452" s="22">
        <v>73</v>
      </c>
      <c r="C452" s="21">
        <v>0.841666639</v>
      </c>
      <c r="D452" s="20">
        <v>0.841666639</v>
      </c>
      <c r="E452" s="24">
        <v>0</v>
      </c>
      <c r="F452">
        <v>39.55711255</v>
      </c>
      <c r="G452">
        <v>-76.21901803</v>
      </c>
      <c r="H452" s="26">
        <v>1026.5</v>
      </c>
      <c r="I452" s="23">
        <f t="shared" si="47"/>
        <v>991.35</v>
      </c>
      <c r="J452">
        <f t="shared" si="48"/>
        <v>181.44644377591865</v>
      </c>
      <c r="K452" s="23">
        <f t="shared" si="49"/>
        <v>424.9464437759186</v>
      </c>
      <c r="L452" s="23">
        <f t="shared" si="46"/>
        <v>443.96544377591863</v>
      </c>
      <c r="M452" s="23">
        <f t="shared" si="50"/>
        <v>434.4559437759186</v>
      </c>
      <c r="N452" s="23">
        <v>2.4</v>
      </c>
      <c r="O452" s="23">
        <v>44.9</v>
      </c>
      <c r="P452" s="23">
        <v>33.7</v>
      </c>
      <c r="Q452" s="23">
        <f t="shared" si="51"/>
        <v>33.2</v>
      </c>
      <c r="S452">
        <v>2.13E-05</v>
      </c>
      <c r="T452">
        <v>1.44E-05</v>
      </c>
      <c r="U452">
        <v>9.63E-06</v>
      </c>
      <c r="V452">
        <v>-2.75E-07</v>
      </c>
      <c r="W452">
        <v>-1.69E-07</v>
      </c>
      <c r="X452">
        <v>-8.28E-07</v>
      </c>
      <c r="Y452" s="30">
        <v>962.1</v>
      </c>
      <c r="Z452" s="30">
        <v>289.1</v>
      </c>
      <c r="AA452" s="30">
        <v>282.7</v>
      </c>
      <c r="AB452" s="30">
        <v>14.2</v>
      </c>
      <c r="AD452">
        <v>6962</v>
      </c>
      <c r="AE452">
        <v>675</v>
      </c>
      <c r="AF452">
        <v>392</v>
      </c>
      <c r="AG452">
        <v>106</v>
      </c>
      <c r="AH452">
        <v>35</v>
      </c>
      <c r="AI452">
        <v>108</v>
      </c>
      <c r="AJ452">
        <f t="shared" si="52"/>
        <v>147604.2402826855</v>
      </c>
      <c r="AK452">
        <f t="shared" si="52"/>
        <v>14310.95406360424</v>
      </c>
      <c r="AL452">
        <f t="shared" si="52"/>
        <v>8310.95406360424</v>
      </c>
      <c r="AM452">
        <f t="shared" si="52"/>
        <v>2247.3498233215546</v>
      </c>
      <c r="AN452">
        <f t="shared" si="52"/>
        <v>742.0494699646642</v>
      </c>
      <c r="AO452">
        <f t="shared" si="52"/>
        <v>2289.7526501766783</v>
      </c>
      <c r="AP452" s="26">
        <v>0.005</v>
      </c>
      <c r="AS452" s="26">
        <v>0.081</v>
      </c>
      <c r="AU452">
        <v>0.4924692214</v>
      </c>
      <c r="AV452">
        <f t="shared" si="53"/>
        <v>1.0724692214</v>
      </c>
      <c r="AW452" s="24">
        <v>0.001</v>
      </c>
    </row>
    <row r="453" spans="1:49" ht="12.75">
      <c r="A453" s="19">
        <v>37694</v>
      </c>
      <c r="B453" s="22">
        <v>73</v>
      </c>
      <c r="C453" s="21">
        <v>0.841782391</v>
      </c>
      <c r="D453" s="20">
        <v>0.841782391</v>
      </c>
      <c r="E453" s="24">
        <v>0</v>
      </c>
      <c r="F453">
        <v>39.55301424</v>
      </c>
      <c r="G453">
        <v>-76.21265708</v>
      </c>
      <c r="H453" s="26">
        <v>1028.2</v>
      </c>
      <c r="I453" s="23">
        <f t="shared" si="47"/>
        <v>993.0500000000001</v>
      </c>
      <c r="J453">
        <f t="shared" si="48"/>
        <v>167.21874695487244</v>
      </c>
      <c r="K453" s="23">
        <f t="shared" si="49"/>
        <v>410.7187469548725</v>
      </c>
      <c r="L453" s="23">
        <f t="shared" si="46"/>
        <v>429.7377469548725</v>
      </c>
      <c r="M453" s="23">
        <f t="shared" si="50"/>
        <v>420.2282469548725</v>
      </c>
      <c r="N453" s="23">
        <v>2.8</v>
      </c>
      <c r="O453" s="23">
        <v>44.7</v>
      </c>
      <c r="P453" s="23">
        <v>33.3</v>
      </c>
      <c r="Q453" s="23">
        <f t="shared" si="51"/>
        <v>33.5</v>
      </c>
      <c r="S453"/>
      <c r="T453"/>
      <c r="Y453" s="30"/>
      <c r="Z453" s="30"/>
      <c r="AA453" s="30"/>
      <c r="AB453" s="30"/>
      <c r="AD453">
        <v>6809</v>
      </c>
      <c r="AE453">
        <v>686</v>
      </c>
      <c r="AF453">
        <v>329</v>
      </c>
      <c r="AG453">
        <v>106</v>
      </c>
      <c r="AH453">
        <v>39</v>
      </c>
      <c r="AI453">
        <v>92</v>
      </c>
      <c r="AJ453">
        <f t="shared" si="52"/>
        <v>144360.42402826855</v>
      </c>
      <c r="AK453">
        <f t="shared" si="52"/>
        <v>14544.16961130742</v>
      </c>
      <c r="AL453">
        <f t="shared" si="52"/>
        <v>6975.265017667844</v>
      </c>
      <c r="AM453">
        <f t="shared" si="52"/>
        <v>2247.3498233215546</v>
      </c>
      <c r="AN453">
        <f t="shared" si="52"/>
        <v>826.8551236749116</v>
      </c>
      <c r="AO453">
        <f t="shared" si="52"/>
        <v>1950.530035335689</v>
      </c>
      <c r="AP453" s="26">
        <v>0.004</v>
      </c>
      <c r="AS453" s="26">
        <v>0.061</v>
      </c>
      <c r="AU453">
        <v>0.5273305774</v>
      </c>
      <c r="AV453">
        <f t="shared" si="53"/>
        <v>1.1073305774</v>
      </c>
      <c r="AW453" s="24">
        <v>0.005</v>
      </c>
    </row>
    <row r="454" spans="1:49" ht="12.75">
      <c r="A454" s="19">
        <v>37694</v>
      </c>
      <c r="B454" s="22">
        <v>73</v>
      </c>
      <c r="C454" s="21">
        <v>0.841898143</v>
      </c>
      <c r="D454" s="20">
        <v>0.841898143</v>
      </c>
      <c r="E454" s="24">
        <v>0</v>
      </c>
      <c r="F454">
        <v>39.55086185</v>
      </c>
      <c r="G454">
        <v>-76.20422898</v>
      </c>
      <c r="H454" s="26">
        <v>1029.9</v>
      </c>
      <c r="I454" s="23">
        <f t="shared" si="47"/>
        <v>994.7500000000001</v>
      </c>
      <c r="J454">
        <f t="shared" si="48"/>
        <v>153.01538567703986</v>
      </c>
      <c r="K454" s="23">
        <f t="shared" si="49"/>
        <v>396.51538567703983</v>
      </c>
      <c r="L454" s="23">
        <f t="shared" si="46"/>
        <v>415.53438567703984</v>
      </c>
      <c r="M454" s="23">
        <f t="shared" si="50"/>
        <v>406.02488567703983</v>
      </c>
      <c r="N454" s="23">
        <v>2.5</v>
      </c>
      <c r="O454" s="23">
        <v>44.5</v>
      </c>
      <c r="P454" s="23">
        <v>35.2</v>
      </c>
      <c r="Q454" s="23">
        <f t="shared" si="51"/>
        <v>34.25</v>
      </c>
      <c r="S454"/>
      <c r="T454"/>
      <c r="Y454" s="30"/>
      <c r="Z454" s="30"/>
      <c r="AA454" s="30"/>
      <c r="AB454" s="30"/>
      <c r="AD454">
        <v>7113</v>
      </c>
      <c r="AE454">
        <v>672</v>
      </c>
      <c r="AF454">
        <v>332</v>
      </c>
      <c r="AG454">
        <v>108</v>
      </c>
      <c r="AH454">
        <v>46</v>
      </c>
      <c r="AI454">
        <v>136</v>
      </c>
      <c r="AJ454">
        <f t="shared" si="52"/>
        <v>150805.65371024734</v>
      </c>
      <c r="AK454">
        <f t="shared" si="52"/>
        <v>14247.349823321554</v>
      </c>
      <c r="AL454">
        <f t="shared" si="52"/>
        <v>7038.86925795053</v>
      </c>
      <c r="AM454">
        <f t="shared" si="52"/>
        <v>2289.7526501766783</v>
      </c>
      <c r="AN454">
        <f t="shared" si="52"/>
        <v>975.2650176678445</v>
      </c>
      <c r="AO454">
        <f t="shared" si="52"/>
        <v>2883.39222614841</v>
      </c>
      <c r="AP454" s="26">
        <v>0.004</v>
      </c>
      <c r="AS454" s="26">
        <v>0.082</v>
      </c>
      <c r="AU454">
        <v>0.5049219728</v>
      </c>
      <c r="AV454">
        <f t="shared" si="53"/>
        <v>1.0849219728</v>
      </c>
      <c r="AW454" s="24">
        <v>0.008</v>
      </c>
    </row>
    <row r="455" spans="1:49" ht="12.75">
      <c r="A455" s="19">
        <v>37694</v>
      </c>
      <c r="B455" s="22">
        <v>73</v>
      </c>
      <c r="C455" s="21">
        <v>0.842013896</v>
      </c>
      <c r="D455" s="20">
        <v>0.842013896</v>
      </c>
      <c r="E455" s="24">
        <v>0</v>
      </c>
      <c r="F455">
        <v>39.55009637</v>
      </c>
      <c r="G455">
        <v>-76.19570291</v>
      </c>
      <c r="H455" s="26">
        <v>1032.7</v>
      </c>
      <c r="I455" s="23">
        <f t="shared" si="47"/>
        <v>997.5500000000001</v>
      </c>
      <c r="J455">
        <f t="shared" si="48"/>
        <v>129.67444390124243</v>
      </c>
      <c r="K455" s="23">
        <f t="shared" si="49"/>
        <v>373.1744439012424</v>
      </c>
      <c r="L455" s="23">
        <f t="shared" si="46"/>
        <v>392.1934439012424</v>
      </c>
      <c r="M455" s="23">
        <f t="shared" si="50"/>
        <v>382.6839439012424</v>
      </c>
      <c r="N455" s="23">
        <v>2.7</v>
      </c>
      <c r="O455" s="23">
        <v>44.5</v>
      </c>
      <c r="P455" s="23">
        <v>33.7</v>
      </c>
      <c r="Q455" s="23">
        <f t="shared" si="51"/>
        <v>34.45</v>
      </c>
      <c r="S455">
        <v>2.21E-05</v>
      </c>
      <c r="T455">
        <v>1.51E-05</v>
      </c>
      <c r="U455">
        <v>1.03E-05</v>
      </c>
      <c r="V455">
        <v>-3.67E-07</v>
      </c>
      <c r="W455">
        <v>-2.75E-07</v>
      </c>
      <c r="X455">
        <v>-7.63E-07</v>
      </c>
      <c r="Y455" s="30">
        <v>969.6</v>
      </c>
      <c r="Z455" s="30">
        <v>289</v>
      </c>
      <c r="AA455" s="30">
        <v>282.7</v>
      </c>
      <c r="AB455" s="30">
        <v>14.2</v>
      </c>
      <c r="AD455">
        <v>6910</v>
      </c>
      <c r="AE455">
        <v>666</v>
      </c>
      <c r="AF455">
        <v>351</v>
      </c>
      <c r="AG455">
        <v>106</v>
      </c>
      <c r="AH455">
        <v>42</v>
      </c>
      <c r="AI455">
        <v>110</v>
      </c>
      <c r="AJ455">
        <f t="shared" si="52"/>
        <v>146501.76678445228</v>
      </c>
      <c r="AK455">
        <f t="shared" si="52"/>
        <v>14120.141342756184</v>
      </c>
      <c r="AL455">
        <f t="shared" si="52"/>
        <v>7441.696113074205</v>
      </c>
      <c r="AM455">
        <f t="shared" si="52"/>
        <v>2247.3498233215546</v>
      </c>
      <c r="AN455">
        <f t="shared" si="52"/>
        <v>890.4593639575971</v>
      </c>
      <c r="AO455">
        <f t="shared" si="52"/>
        <v>2332.155477031802</v>
      </c>
      <c r="AP455" s="26">
        <v>0.003</v>
      </c>
      <c r="AS455" s="26">
        <v>0.07</v>
      </c>
      <c r="AU455">
        <v>0.4853073061</v>
      </c>
      <c r="AV455">
        <f t="shared" si="53"/>
        <v>1.0653073061</v>
      </c>
      <c r="AW455" s="24">
        <v>0.003</v>
      </c>
    </row>
    <row r="456" spans="1:49" ht="12.75">
      <c r="A456" s="19">
        <v>37694</v>
      </c>
      <c r="B456" s="22">
        <v>73</v>
      </c>
      <c r="C456" s="21">
        <v>0.842129648</v>
      </c>
      <c r="D456" s="20">
        <v>0.842129648</v>
      </c>
      <c r="E456" s="24">
        <v>0</v>
      </c>
      <c r="F456">
        <v>39.55001012</v>
      </c>
      <c r="G456">
        <v>-76.18727384</v>
      </c>
      <c r="H456" s="26">
        <v>1034.2</v>
      </c>
      <c r="I456" s="23">
        <f t="shared" si="47"/>
        <v>999.0500000000001</v>
      </c>
      <c r="J456">
        <f t="shared" si="48"/>
        <v>117.19730336087555</v>
      </c>
      <c r="K456" s="23">
        <f t="shared" si="49"/>
        <v>360.69730336087554</v>
      </c>
      <c r="L456" s="23">
        <f t="shared" si="46"/>
        <v>379.71630336087554</v>
      </c>
      <c r="M456" s="23">
        <f t="shared" si="50"/>
        <v>370.20680336087554</v>
      </c>
      <c r="N456" s="23">
        <v>2.7</v>
      </c>
      <c r="O456" s="23">
        <v>44.2</v>
      </c>
      <c r="P456" s="23">
        <v>38.3</v>
      </c>
      <c r="Q456" s="23">
        <f t="shared" si="51"/>
        <v>36</v>
      </c>
      <c r="S456"/>
      <c r="T456"/>
      <c r="Y456" s="30"/>
      <c r="Z456" s="30"/>
      <c r="AA456" s="30"/>
      <c r="AB456" s="30"/>
      <c r="AC456">
        <v>12274</v>
      </c>
      <c r="AD456">
        <v>7177</v>
      </c>
      <c r="AE456">
        <v>671</v>
      </c>
      <c r="AF456">
        <v>392</v>
      </c>
      <c r="AG456">
        <v>123</v>
      </c>
      <c r="AH456">
        <v>38</v>
      </c>
      <c r="AI456">
        <v>88</v>
      </c>
      <c r="AJ456">
        <f aca="true" t="shared" si="54" ref="AJ456:AO490">IF(AD456&gt;0,(AD456*(60/1))/2.83,"")</f>
        <v>152162.5441696113</v>
      </c>
      <c r="AK456">
        <f t="shared" si="54"/>
        <v>14226.148409893993</v>
      </c>
      <c r="AL456">
        <f t="shared" si="54"/>
        <v>8310.95406360424</v>
      </c>
      <c r="AM456">
        <f t="shared" si="54"/>
        <v>2607.773851590106</v>
      </c>
      <c r="AN456">
        <f t="shared" si="54"/>
        <v>805.6537102473497</v>
      </c>
      <c r="AO456">
        <f t="shared" si="54"/>
        <v>1865.7243816254415</v>
      </c>
      <c r="AP456" s="26">
        <v>0.004</v>
      </c>
      <c r="AS456" s="26">
        <v>0.072</v>
      </c>
      <c r="AU456">
        <v>0.4787296355</v>
      </c>
      <c r="AV456">
        <f t="shared" si="53"/>
        <v>1.0587296355</v>
      </c>
      <c r="AW456" s="24">
        <v>0.004</v>
      </c>
    </row>
    <row r="457" spans="1:49" ht="12.75">
      <c r="A457" s="19">
        <v>37694</v>
      </c>
      <c r="B457" s="22">
        <v>73</v>
      </c>
      <c r="C457" s="21">
        <v>0.8422454</v>
      </c>
      <c r="D457" s="20">
        <v>0.8422454</v>
      </c>
      <c r="E457" s="24">
        <v>0</v>
      </c>
      <c r="F457">
        <v>39.54972108</v>
      </c>
      <c r="G457">
        <v>-76.17896373</v>
      </c>
      <c r="H457" s="26">
        <v>1035.7</v>
      </c>
      <c r="I457" s="23">
        <f t="shared" si="47"/>
        <v>1000.5500000000001</v>
      </c>
      <c r="J457">
        <f t="shared" si="48"/>
        <v>104.73888228223869</v>
      </c>
      <c r="K457" s="23">
        <f t="shared" si="49"/>
        <v>348.2388822822387</v>
      </c>
      <c r="L457" s="23">
        <f aca="true" t="shared" si="55" ref="L457:L520">J457+262.519</f>
        <v>367.2578822822387</v>
      </c>
      <c r="M457" s="23">
        <f t="shared" si="50"/>
        <v>357.7483822822387</v>
      </c>
      <c r="N457" s="23">
        <v>2.7</v>
      </c>
      <c r="O457" s="23">
        <v>43.5</v>
      </c>
      <c r="P457" s="23">
        <v>37.6</v>
      </c>
      <c r="Q457" s="23">
        <f t="shared" si="51"/>
        <v>37.95</v>
      </c>
      <c r="S457"/>
      <c r="T457"/>
      <c r="Y457" s="30"/>
      <c r="Z457" s="30"/>
      <c r="AA457" s="30"/>
      <c r="AB457" s="30"/>
      <c r="AD457">
        <v>7143</v>
      </c>
      <c r="AE457">
        <v>643</v>
      </c>
      <c r="AF457">
        <v>366</v>
      </c>
      <c r="AG457">
        <v>140</v>
      </c>
      <c r="AH457">
        <v>53</v>
      </c>
      <c r="AI457">
        <v>116</v>
      </c>
      <c r="AJ457">
        <f t="shared" si="54"/>
        <v>151441.6961130742</v>
      </c>
      <c r="AK457">
        <f t="shared" si="54"/>
        <v>13632.50883392226</v>
      </c>
      <c r="AL457">
        <f t="shared" si="54"/>
        <v>7759.717314487632</v>
      </c>
      <c r="AM457">
        <f t="shared" si="54"/>
        <v>2968.197879858657</v>
      </c>
      <c r="AN457">
        <f t="shared" si="54"/>
        <v>1123.6749116607773</v>
      </c>
      <c r="AO457">
        <f t="shared" si="54"/>
        <v>2459.363957597173</v>
      </c>
      <c r="AP457" s="26">
        <v>0.006</v>
      </c>
      <c r="AS457" s="26">
        <v>0.064</v>
      </c>
      <c r="AU457">
        <v>0.4092934728</v>
      </c>
      <c r="AV457">
        <f t="shared" si="53"/>
        <v>0.9892934728</v>
      </c>
      <c r="AW457" s="24">
        <v>0.004</v>
      </c>
    </row>
    <row r="458" spans="1:49" ht="12.75">
      <c r="A458" s="19">
        <v>37694</v>
      </c>
      <c r="B458" s="22">
        <v>73</v>
      </c>
      <c r="C458" s="21">
        <v>0.842361093</v>
      </c>
      <c r="D458" s="20">
        <v>0.842361093</v>
      </c>
      <c r="E458" s="24">
        <v>0</v>
      </c>
      <c r="F458">
        <v>39.54985304</v>
      </c>
      <c r="G458">
        <v>-76.17058136</v>
      </c>
      <c r="H458" s="26">
        <v>1039.3</v>
      </c>
      <c r="I458" s="23">
        <f aca="true" t="shared" si="56" ref="I458:I521">H458-35.15</f>
        <v>1004.15</v>
      </c>
      <c r="J458">
        <f aca="true" t="shared" si="57" ref="J458:J521">(8303.951372*(LN(1013.25/I458)))</f>
        <v>74.91471200856803</v>
      </c>
      <c r="K458" s="23">
        <f aca="true" t="shared" si="58" ref="K458:K521">J458+243.5</f>
        <v>318.414712008568</v>
      </c>
      <c r="L458" s="23">
        <f t="shared" si="55"/>
        <v>337.433712008568</v>
      </c>
      <c r="M458" s="23">
        <f aca="true" t="shared" si="59" ref="M458:M521">AVERAGE(K458:L458)</f>
        <v>327.924212008568</v>
      </c>
      <c r="N458" s="23">
        <v>3</v>
      </c>
      <c r="O458" s="23">
        <v>43.3</v>
      </c>
      <c r="P458" s="23">
        <v>37.6</v>
      </c>
      <c r="Q458" s="23">
        <f t="shared" si="51"/>
        <v>37.6</v>
      </c>
      <c r="S458"/>
      <c r="T458"/>
      <c r="Y458" s="30"/>
      <c r="Z458" s="30"/>
      <c r="AA458" s="30"/>
      <c r="AB458" s="30"/>
      <c r="AD458">
        <v>7114</v>
      </c>
      <c r="AE458">
        <v>656</v>
      </c>
      <c r="AF458">
        <v>335</v>
      </c>
      <c r="AG458">
        <v>123</v>
      </c>
      <c r="AH458">
        <v>44</v>
      </c>
      <c r="AI458">
        <v>114</v>
      </c>
      <c r="AJ458">
        <f t="shared" si="54"/>
        <v>150826.8551236749</v>
      </c>
      <c r="AK458">
        <f t="shared" si="54"/>
        <v>13908.127208480564</v>
      </c>
      <c r="AL458">
        <f t="shared" si="54"/>
        <v>7102.473498233216</v>
      </c>
      <c r="AM458">
        <f t="shared" si="54"/>
        <v>2607.773851590106</v>
      </c>
      <c r="AN458">
        <f t="shared" si="54"/>
        <v>932.8621908127208</v>
      </c>
      <c r="AO458">
        <f t="shared" si="54"/>
        <v>2416.9611307420496</v>
      </c>
      <c r="AP458" s="26">
        <v>0.003</v>
      </c>
      <c r="AS458" s="26">
        <v>0.061</v>
      </c>
      <c r="AU458">
        <v>0.4101655483</v>
      </c>
      <c r="AV458">
        <f t="shared" si="53"/>
        <v>0.9901655483</v>
      </c>
      <c r="AW458" s="24">
        <v>0.002</v>
      </c>
    </row>
    <row r="459" spans="1:49" ht="12.75">
      <c r="A459" s="19">
        <v>37694</v>
      </c>
      <c r="B459" s="22">
        <v>73</v>
      </c>
      <c r="C459" s="21">
        <v>0.842476845</v>
      </c>
      <c r="D459" s="20">
        <v>0.842476845</v>
      </c>
      <c r="E459" s="24">
        <v>0</v>
      </c>
      <c r="F459">
        <v>39.55342064</v>
      </c>
      <c r="G459">
        <v>-76.16380106</v>
      </c>
      <c r="H459" s="26">
        <v>1043.4</v>
      </c>
      <c r="I459" s="23">
        <f t="shared" si="56"/>
        <v>1008.2500000000001</v>
      </c>
      <c r="J459">
        <f t="shared" si="57"/>
        <v>41.0782503384887</v>
      </c>
      <c r="K459" s="23">
        <f t="shared" si="58"/>
        <v>284.5782503384887</v>
      </c>
      <c r="L459" s="23">
        <f t="shared" si="55"/>
        <v>303.5972503384887</v>
      </c>
      <c r="M459" s="23">
        <f t="shared" si="59"/>
        <v>294.0877503384887</v>
      </c>
      <c r="N459" s="23">
        <v>3.4</v>
      </c>
      <c r="O459" s="23">
        <v>43.3</v>
      </c>
      <c r="P459" s="23">
        <v>34.1</v>
      </c>
      <c r="Q459" s="23">
        <f t="shared" si="51"/>
        <v>35.85</v>
      </c>
      <c r="S459"/>
      <c r="T459"/>
      <c r="Y459" s="30"/>
      <c r="Z459" s="30"/>
      <c r="AA459" s="30"/>
      <c r="AB459" s="30"/>
      <c r="AD459">
        <v>7379</v>
      </c>
      <c r="AE459">
        <v>694</v>
      </c>
      <c r="AF459">
        <v>358</v>
      </c>
      <c r="AG459">
        <v>127</v>
      </c>
      <c r="AH459">
        <v>42</v>
      </c>
      <c r="AI459">
        <v>112</v>
      </c>
      <c r="AJ459">
        <f t="shared" si="54"/>
        <v>156445.2296819788</v>
      </c>
      <c r="AK459">
        <f t="shared" si="54"/>
        <v>14713.780918727914</v>
      </c>
      <c r="AL459">
        <f t="shared" si="54"/>
        <v>7590.106007067137</v>
      </c>
      <c r="AM459">
        <f t="shared" si="54"/>
        <v>2692.5795053003535</v>
      </c>
      <c r="AN459">
        <f t="shared" si="54"/>
        <v>890.4593639575971</v>
      </c>
      <c r="AO459">
        <f t="shared" si="54"/>
        <v>2374.558303886926</v>
      </c>
      <c r="AP459" s="26">
        <v>0.003</v>
      </c>
      <c r="AS459" s="26">
        <v>0.061</v>
      </c>
      <c r="AU459">
        <v>0.4068474174</v>
      </c>
      <c r="AV459">
        <f t="shared" si="53"/>
        <v>0.9868474173999999</v>
      </c>
      <c r="AW459" s="24">
        <v>0.006</v>
      </c>
    </row>
    <row r="460" spans="1:49" ht="12.75">
      <c r="A460" s="19">
        <v>37694</v>
      </c>
      <c r="B460" s="22">
        <v>73</v>
      </c>
      <c r="C460" s="21">
        <v>0.842592597</v>
      </c>
      <c r="D460" s="20">
        <v>0.842592597</v>
      </c>
      <c r="E460" s="24">
        <v>0</v>
      </c>
      <c r="F460">
        <v>39.55922286</v>
      </c>
      <c r="G460">
        <v>-76.16199851</v>
      </c>
      <c r="H460" s="26">
        <v>1049.4</v>
      </c>
      <c r="I460" s="23">
        <f t="shared" si="56"/>
        <v>1014.2500000000001</v>
      </c>
      <c r="J460">
        <f t="shared" si="57"/>
        <v>-8.19132137642664</v>
      </c>
      <c r="K460" s="23">
        <f t="shared" si="58"/>
        <v>235.30867862357337</v>
      </c>
      <c r="L460" s="23">
        <f t="shared" si="55"/>
        <v>254.32767862357338</v>
      </c>
      <c r="M460" s="23">
        <f t="shared" si="59"/>
        <v>244.81817862357337</v>
      </c>
      <c r="N460" s="23">
        <v>4</v>
      </c>
      <c r="O460" s="23">
        <v>43</v>
      </c>
      <c r="P460" s="23">
        <v>34.7</v>
      </c>
      <c r="Q460" s="23">
        <f t="shared" si="51"/>
        <v>34.400000000000006</v>
      </c>
      <c r="S460"/>
      <c r="T460"/>
      <c r="Y460" s="30"/>
      <c r="Z460" s="30"/>
      <c r="AA460" s="30"/>
      <c r="AB460" s="30"/>
      <c r="AD460">
        <v>7165</v>
      </c>
      <c r="AE460">
        <v>672</v>
      </c>
      <c r="AF460">
        <v>354</v>
      </c>
      <c r="AG460">
        <v>114</v>
      </c>
      <c r="AH460">
        <v>44</v>
      </c>
      <c r="AI460">
        <v>98</v>
      </c>
      <c r="AJ460">
        <f t="shared" si="54"/>
        <v>151908.12720848055</v>
      </c>
      <c r="AK460">
        <f t="shared" si="54"/>
        <v>14247.349823321554</v>
      </c>
      <c r="AL460">
        <f t="shared" si="54"/>
        <v>7505.30035335689</v>
      </c>
      <c r="AM460">
        <f t="shared" si="54"/>
        <v>2416.9611307420496</v>
      </c>
      <c r="AN460">
        <f t="shared" si="54"/>
        <v>932.8621908127208</v>
      </c>
      <c r="AO460">
        <f t="shared" si="54"/>
        <v>2077.73851590106</v>
      </c>
      <c r="AP460" s="26">
        <v>0.003</v>
      </c>
      <c r="AS460" s="26">
        <v>0.07</v>
      </c>
      <c r="AU460">
        <v>0.3900261521</v>
      </c>
      <c r="AV460">
        <f t="shared" si="53"/>
        <v>0.9700261521</v>
      </c>
      <c r="AW460" s="24">
        <v>0.006</v>
      </c>
    </row>
    <row r="461" spans="1:49" ht="12.75">
      <c r="A461" s="19">
        <v>37694</v>
      </c>
      <c r="B461" s="22">
        <v>73</v>
      </c>
      <c r="C461" s="21">
        <v>0.842708349</v>
      </c>
      <c r="D461" s="20">
        <v>0.842708349</v>
      </c>
      <c r="E461" s="24">
        <v>0</v>
      </c>
      <c r="F461">
        <v>39.56365473</v>
      </c>
      <c r="G461">
        <v>-76.1662453</v>
      </c>
      <c r="H461" s="26">
        <v>1053.4</v>
      </c>
      <c r="I461" s="23">
        <f t="shared" si="56"/>
        <v>1018.2500000000001</v>
      </c>
      <c r="J461">
        <f t="shared" si="57"/>
        <v>-40.87604302053769</v>
      </c>
      <c r="K461" s="23">
        <f t="shared" si="58"/>
        <v>202.62395697946232</v>
      </c>
      <c r="L461" s="23">
        <f t="shared" si="55"/>
        <v>221.64295697946233</v>
      </c>
      <c r="M461" s="23">
        <f t="shared" si="59"/>
        <v>212.13345697946232</v>
      </c>
      <c r="N461" s="23">
        <v>4.5</v>
      </c>
      <c r="O461" s="23">
        <v>42.7</v>
      </c>
      <c r="P461" s="23">
        <v>35.8</v>
      </c>
      <c r="Q461" s="23">
        <f t="shared" si="51"/>
        <v>35.25</v>
      </c>
      <c r="S461"/>
      <c r="T461"/>
      <c r="Y461" s="30"/>
      <c r="Z461" s="30"/>
      <c r="AA461" s="30"/>
      <c r="AB461" s="30"/>
      <c r="AD461">
        <v>7321</v>
      </c>
      <c r="AE461">
        <v>692</v>
      </c>
      <c r="AF461">
        <v>342</v>
      </c>
      <c r="AG461">
        <v>140</v>
      </c>
      <c r="AH461">
        <v>51</v>
      </c>
      <c r="AI461">
        <v>104</v>
      </c>
      <c r="AJ461">
        <f t="shared" si="54"/>
        <v>155215.5477031802</v>
      </c>
      <c r="AK461">
        <f t="shared" si="54"/>
        <v>14671.378091872792</v>
      </c>
      <c r="AL461">
        <f t="shared" si="54"/>
        <v>7250.883392226148</v>
      </c>
      <c r="AM461">
        <f t="shared" si="54"/>
        <v>2968.197879858657</v>
      </c>
      <c r="AN461">
        <f t="shared" si="54"/>
        <v>1081.2720848056538</v>
      </c>
      <c r="AO461">
        <f t="shared" si="54"/>
        <v>2204.946996466431</v>
      </c>
      <c r="AP461" s="26">
        <v>0.006</v>
      </c>
      <c r="AS461" s="26">
        <v>0.062</v>
      </c>
      <c r="AU461">
        <v>0.382516712</v>
      </c>
      <c r="AV461">
        <f t="shared" si="53"/>
        <v>0.962516712</v>
      </c>
      <c r="AW461" s="24">
        <v>0.006</v>
      </c>
    </row>
    <row r="462" spans="1:49" ht="12.75">
      <c r="A462" s="19">
        <v>37694</v>
      </c>
      <c r="B462" s="22">
        <v>73</v>
      </c>
      <c r="C462" s="21">
        <v>0.842824101</v>
      </c>
      <c r="D462" s="20">
        <v>0.842824101</v>
      </c>
      <c r="E462" s="24">
        <v>0</v>
      </c>
      <c r="F462">
        <v>39.56547178</v>
      </c>
      <c r="G462">
        <v>-76.1737731</v>
      </c>
      <c r="H462" s="26">
        <v>1057.5</v>
      </c>
      <c r="I462" s="23">
        <f t="shared" si="56"/>
        <v>1022.35</v>
      </c>
      <c r="J462">
        <f t="shared" si="57"/>
        <v>-74.24490163019213</v>
      </c>
      <c r="K462" s="23">
        <f t="shared" si="58"/>
        <v>169.25509836980785</v>
      </c>
      <c r="L462" s="23">
        <f t="shared" si="55"/>
        <v>188.27409836980786</v>
      </c>
      <c r="M462" s="23">
        <f t="shared" si="59"/>
        <v>178.76459836980786</v>
      </c>
      <c r="N462" s="23">
        <v>4.3</v>
      </c>
      <c r="O462" s="23">
        <v>42.1</v>
      </c>
      <c r="P462" s="23">
        <v>36.5</v>
      </c>
      <c r="Q462" s="23">
        <f t="shared" si="51"/>
        <v>36.15</v>
      </c>
      <c r="S462">
        <v>2.41E-05</v>
      </c>
      <c r="T462">
        <v>1.6E-05</v>
      </c>
      <c r="U462">
        <v>1.12E-05</v>
      </c>
      <c r="V462">
        <v>-5.89E-07</v>
      </c>
      <c r="W462">
        <v>-2.95E-07</v>
      </c>
      <c r="X462">
        <v>-8.26E-07</v>
      </c>
      <c r="Y462" s="30">
        <v>988.7</v>
      </c>
      <c r="Z462" s="30">
        <v>288.9</v>
      </c>
      <c r="AA462" s="30">
        <v>282.6</v>
      </c>
      <c r="AB462" s="30">
        <v>14.3</v>
      </c>
      <c r="AC462">
        <v>11523</v>
      </c>
      <c r="AD462">
        <v>7266</v>
      </c>
      <c r="AE462">
        <v>669</v>
      </c>
      <c r="AF462">
        <v>340</v>
      </c>
      <c r="AG462">
        <v>116</v>
      </c>
      <c r="AH462">
        <v>49</v>
      </c>
      <c r="AI462">
        <v>108</v>
      </c>
      <c r="AJ462">
        <f t="shared" si="54"/>
        <v>154049.4699646643</v>
      </c>
      <c r="AK462">
        <f t="shared" si="54"/>
        <v>14183.745583038868</v>
      </c>
      <c r="AL462">
        <f t="shared" si="54"/>
        <v>7208.480565371025</v>
      </c>
      <c r="AM462">
        <f t="shared" si="54"/>
        <v>2459.363957597173</v>
      </c>
      <c r="AN462">
        <f t="shared" si="54"/>
        <v>1038.86925795053</v>
      </c>
      <c r="AO462">
        <f t="shared" si="54"/>
        <v>2289.7526501766783</v>
      </c>
      <c r="AP462" s="26">
        <v>0.004</v>
      </c>
      <c r="AS462" s="26">
        <v>0.069</v>
      </c>
      <c r="AU462">
        <v>0.382516712</v>
      </c>
      <c r="AV462">
        <f t="shared" si="53"/>
        <v>0.962516712</v>
      </c>
      <c r="AW462" s="24">
        <v>0.003</v>
      </c>
    </row>
    <row r="463" spans="1:49" ht="12.75">
      <c r="A463" s="19">
        <v>37694</v>
      </c>
      <c r="B463" s="22">
        <v>73</v>
      </c>
      <c r="C463" s="21">
        <v>0.842939794</v>
      </c>
      <c r="D463" s="20">
        <v>0.842939794</v>
      </c>
      <c r="E463" s="24">
        <v>0</v>
      </c>
      <c r="F463">
        <v>39.56557139</v>
      </c>
      <c r="G463">
        <v>-76.18222457</v>
      </c>
      <c r="H463" s="26">
        <v>1057.2</v>
      </c>
      <c r="I463" s="23">
        <f t="shared" si="56"/>
        <v>1022.0500000000001</v>
      </c>
      <c r="J463">
        <f t="shared" si="57"/>
        <v>-71.80781942565206</v>
      </c>
      <c r="K463" s="23">
        <f t="shared" si="58"/>
        <v>171.69218057434796</v>
      </c>
      <c r="L463" s="23">
        <f t="shared" si="55"/>
        <v>190.71118057434796</v>
      </c>
      <c r="M463" s="23">
        <f t="shared" si="59"/>
        <v>181.20168057434796</v>
      </c>
      <c r="N463" s="23">
        <v>4.9</v>
      </c>
      <c r="O463" s="23">
        <v>41.8</v>
      </c>
      <c r="P463" s="23">
        <v>35.2</v>
      </c>
      <c r="Q463" s="23">
        <f t="shared" si="51"/>
        <v>35.85</v>
      </c>
      <c r="S463"/>
      <c r="T463"/>
      <c r="Y463" s="30"/>
      <c r="Z463" s="30"/>
      <c r="AA463" s="30"/>
      <c r="AB463" s="30"/>
      <c r="AD463">
        <v>7420</v>
      </c>
      <c r="AE463">
        <v>669</v>
      </c>
      <c r="AF463">
        <v>350</v>
      </c>
      <c r="AG463">
        <v>130</v>
      </c>
      <c r="AH463">
        <v>43</v>
      </c>
      <c r="AI463">
        <v>116</v>
      </c>
      <c r="AJ463">
        <f t="shared" si="54"/>
        <v>157314.48763250883</v>
      </c>
      <c r="AK463">
        <f t="shared" si="54"/>
        <v>14183.745583038868</v>
      </c>
      <c r="AL463">
        <f t="shared" si="54"/>
        <v>7420.494699646643</v>
      </c>
      <c r="AM463">
        <f t="shared" si="54"/>
        <v>2756.1837455830387</v>
      </c>
      <c r="AN463">
        <f t="shared" si="54"/>
        <v>911.660777385159</v>
      </c>
      <c r="AO463">
        <f t="shared" si="54"/>
        <v>2459.363957597173</v>
      </c>
      <c r="AP463" s="26">
        <v>0.004</v>
      </c>
      <c r="AS463" s="26">
        <v>0.059</v>
      </c>
      <c r="AU463">
        <v>0.3950588703</v>
      </c>
      <c r="AV463">
        <f t="shared" si="53"/>
        <v>0.9750588702999999</v>
      </c>
      <c r="AW463" s="24">
        <v>0.001</v>
      </c>
    </row>
    <row r="464" spans="1:49" ht="12.75">
      <c r="A464" s="19">
        <v>37694</v>
      </c>
      <c r="B464" s="22">
        <v>73</v>
      </c>
      <c r="C464" s="21">
        <v>0.843055546</v>
      </c>
      <c r="D464" s="20">
        <v>0.843055546</v>
      </c>
      <c r="E464" s="24">
        <v>1</v>
      </c>
      <c r="F464">
        <v>39.56586633</v>
      </c>
      <c r="G464">
        <v>-76.19047356</v>
      </c>
      <c r="H464" s="26">
        <v>1060.7</v>
      </c>
      <c r="I464" s="23">
        <f t="shared" si="56"/>
        <v>1025.55</v>
      </c>
      <c r="J464">
        <f t="shared" si="57"/>
        <v>-100.19603793315254</v>
      </c>
      <c r="K464" s="23">
        <f t="shared" si="58"/>
        <v>143.30396206684748</v>
      </c>
      <c r="L464" s="23">
        <f t="shared" si="55"/>
        <v>162.32296206684748</v>
      </c>
      <c r="M464" s="23">
        <f t="shared" si="59"/>
        <v>152.81346206684748</v>
      </c>
      <c r="N464" s="23">
        <v>5.8</v>
      </c>
      <c r="O464" s="23">
        <v>42.3</v>
      </c>
      <c r="P464" s="23">
        <v>36.1</v>
      </c>
      <c r="Q464" s="23">
        <f t="shared" si="51"/>
        <v>35.650000000000006</v>
      </c>
      <c r="S464"/>
      <c r="T464"/>
      <c r="Y464" s="30"/>
      <c r="Z464" s="30"/>
      <c r="AA464" s="30"/>
      <c r="AB464" s="30"/>
      <c r="AD464">
        <v>7175</v>
      </c>
      <c r="AE464">
        <v>664</v>
      </c>
      <c r="AF464">
        <v>349</v>
      </c>
      <c r="AG464">
        <v>123</v>
      </c>
      <c r="AH464">
        <v>48</v>
      </c>
      <c r="AI464">
        <v>128</v>
      </c>
      <c r="AJ464">
        <f t="shared" si="54"/>
        <v>152120.1413427562</v>
      </c>
      <c r="AK464">
        <f t="shared" si="54"/>
        <v>14077.73851590106</v>
      </c>
      <c r="AL464">
        <f t="shared" si="54"/>
        <v>7399.293286219081</v>
      </c>
      <c r="AM464">
        <f t="shared" si="54"/>
        <v>2607.773851590106</v>
      </c>
      <c r="AN464">
        <f t="shared" si="54"/>
        <v>1017.6678445229682</v>
      </c>
      <c r="AO464">
        <f t="shared" si="54"/>
        <v>2713.780918727915</v>
      </c>
      <c r="AP464" s="26">
        <v>0.003</v>
      </c>
      <c r="AS464" s="26">
        <v>0.08</v>
      </c>
      <c r="AU464">
        <v>0.3777719736</v>
      </c>
      <c r="AV464">
        <f t="shared" si="53"/>
        <v>0.9577719735999999</v>
      </c>
      <c r="AW464" s="24">
        <v>5.037</v>
      </c>
    </row>
    <row r="465" spans="1:49" ht="12.75">
      <c r="A465" s="19">
        <v>37694</v>
      </c>
      <c r="B465" s="22">
        <v>73</v>
      </c>
      <c r="C465" s="21">
        <v>0.843171299</v>
      </c>
      <c r="D465" s="20">
        <v>0.843171299</v>
      </c>
      <c r="E465" s="24">
        <v>0</v>
      </c>
      <c r="F465">
        <v>39.56623074</v>
      </c>
      <c r="G465">
        <v>-76.1989048</v>
      </c>
      <c r="H465" s="26">
        <v>1050.4</v>
      </c>
      <c r="I465" s="23">
        <f t="shared" si="56"/>
        <v>1015.2500000000001</v>
      </c>
      <c r="J465">
        <f t="shared" si="57"/>
        <v>-16.374570495938578</v>
      </c>
      <c r="K465" s="23">
        <f t="shared" si="58"/>
        <v>227.12542950406143</v>
      </c>
      <c r="L465" s="23">
        <f t="shared" si="55"/>
        <v>246.14442950406143</v>
      </c>
      <c r="M465" s="23">
        <f t="shared" si="59"/>
        <v>236.63492950406143</v>
      </c>
      <c r="N465" s="23">
        <v>4.1</v>
      </c>
      <c r="O465" s="23">
        <v>41.5</v>
      </c>
      <c r="P465" s="23">
        <v>33.6</v>
      </c>
      <c r="Q465" s="23">
        <f t="shared" si="51"/>
        <v>34.85</v>
      </c>
      <c r="S465"/>
      <c r="T465"/>
      <c r="Y465" s="30"/>
      <c r="Z465" s="30"/>
      <c r="AA465" s="30"/>
      <c r="AB465" s="30"/>
      <c r="AD465">
        <v>7350</v>
      </c>
      <c r="AE465">
        <v>653</v>
      </c>
      <c r="AF465">
        <v>375</v>
      </c>
      <c r="AG465">
        <v>125</v>
      </c>
      <c r="AH465">
        <v>67</v>
      </c>
      <c r="AI465">
        <v>145</v>
      </c>
      <c r="AJ465">
        <f t="shared" si="54"/>
        <v>155830.3886925795</v>
      </c>
      <c r="AK465">
        <f t="shared" si="54"/>
        <v>13844.52296819788</v>
      </c>
      <c r="AL465">
        <f t="shared" si="54"/>
        <v>7950.530035335689</v>
      </c>
      <c r="AM465">
        <f t="shared" si="54"/>
        <v>2650.1766784452298</v>
      </c>
      <c r="AN465">
        <f t="shared" si="54"/>
        <v>1420.494699646643</v>
      </c>
      <c r="AO465">
        <f t="shared" si="54"/>
        <v>3074.2049469964663</v>
      </c>
      <c r="AP465" s="26">
        <v>0.001</v>
      </c>
      <c r="AS465" s="26">
        <v>0.059</v>
      </c>
      <c r="AU465">
        <v>0.2957932353</v>
      </c>
      <c r="AV465"/>
      <c r="AW465" s="24">
        <v>5.036</v>
      </c>
    </row>
    <row r="466" spans="1:49" ht="12.75">
      <c r="A466" s="19">
        <v>37694</v>
      </c>
      <c r="B466" s="22">
        <v>73</v>
      </c>
      <c r="C466" s="21">
        <v>0.843287051</v>
      </c>
      <c r="D466" s="20">
        <v>0.843287051</v>
      </c>
      <c r="E466" s="24">
        <v>0</v>
      </c>
      <c r="F466">
        <v>39.56663209</v>
      </c>
      <c r="G466">
        <v>-76.20728173</v>
      </c>
      <c r="H466" s="26">
        <v>1044.8</v>
      </c>
      <c r="I466" s="23">
        <f t="shared" si="56"/>
        <v>1009.65</v>
      </c>
      <c r="J466">
        <f t="shared" si="57"/>
        <v>29.555842106071747</v>
      </c>
      <c r="K466" s="23">
        <f t="shared" si="58"/>
        <v>273.05584210607174</v>
      </c>
      <c r="L466" s="23">
        <f t="shared" si="55"/>
        <v>292.07484210607174</v>
      </c>
      <c r="M466" s="23">
        <f t="shared" si="59"/>
        <v>282.56534210607174</v>
      </c>
      <c r="N466" s="23">
        <v>3</v>
      </c>
      <c r="O466" s="23">
        <v>41.4</v>
      </c>
      <c r="P466" s="23">
        <v>34.5</v>
      </c>
      <c r="Q466" s="23">
        <f t="shared" si="51"/>
        <v>34.05</v>
      </c>
      <c r="S466">
        <v>2.3E-05</v>
      </c>
      <c r="T466">
        <v>1.57E-05</v>
      </c>
      <c r="U466">
        <v>1.07E-05</v>
      </c>
      <c r="V466">
        <v>-7.19E-07</v>
      </c>
      <c r="W466">
        <v>-3.51E-07</v>
      </c>
      <c r="X466">
        <v>-8.1E-07</v>
      </c>
      <c r="Y466" s="30">
        <v>995.1</v>
      </c>
      <c r="Z466" s="30">
        <v>288.9</v>
      </c>
      <c r="AA466" s="30">
        <v>282.5</v>
      </c>
      <c r="AB466" s="30">
        <v>14.3</v>
      </c>
      <c r="AD466">
        <v>7246</v>
      </c>
      <c r="AE466">
        <v>690</v>
      </c>
      <c r="AF466">
        <v>359</v>
      </c>
      <c r="AG466">
        <v>150</v>
      </c>
      <c r="AH466">
        <v>74</v>
      </c>
      <c r="AI466">
        <v>150</v>
      </c>
      <c r="AJ466">
        <f t="shared" si="54"/>
        <v>153625.44169611306</v>
      </c>
      <c r="AK466">
        <f t="shared" si="54"/>
        <v>14628.975265017667</v>
      </c>
      <c r="AL466">
        <f t="shared" si="54"/>
        <v>7611.3074204947</v>
      </c>
      <c r="AM466">
        <f t="shared" si="54"/>
        <v>3180.2120141342757</v>
      </c>
      <c r="AN466">
        <f t="shared" si="54"/>
        <v>1568.904593639576</v>
      </c>
      <c r="AO466">
        <f t="shared" si="54"/>
        <v>3180.2120141342757</v>
      </c>
      <c r="AP466" s="26">
        <v>0.002</v>
      </c>
      <c r="AS466" s="26">
        <v>0.049</v>
      </c>
      <c r="AU466">
        <v>0.2957932353</v>
      </c>
      <c r="AV466"/>
      <c r="AW466" s="24">
        <v>5.038</v>
      </c>
    </row>
    <row r="467" spans="1:49" ht="12.75">
      <c r="A467" s="19">
        <v>37694</v>
      </c>
      <c r="B467" s="22">
        <v>73</v>
      </c>
      <c r="C467" s="21">
        <v>0.843402803</v>
      </c>
      <c r="D467" s="20">
        <v>0.843402803</v>
      </c>
      <c r="E467" s="24">
        <v>0</v>
      </c>
      <c r="F467">
        <v>39.56657014</v>
      </c>
      <c r="G467">
        <v>-76.21438237</v>
      </c>
      <c r="H467" s="26">
        <v>1039.3</v>
      </c>
      <c r="I467" s="23">
        <f t="shared" si="56"/>
        <v>1004.15</v>
      </c>
      <c r="J467">
        <f t="shared" si="57"/>
        <v>74.91471200856803</v>
      </c>
      <c r="K467" s="23">
        <f t="shared" si="58"/>
        <v>318.414712008568</v>
      </c>
      <c r="L467" s="23">
        <f t="shared" si="55"/>
        <v>337.433712008568</v>
      </c>
      <c r="M467" s="23">
        <f t="shared" si="59"/>
        <v>327.924212008568</v>
      </c>
      <c r="N467" s="23">
        <v>2.5</v>
      </c>
      <c r="O467" s="23">
        <v>42</v>
      </c>
      <c r="P467" s="23">
        <v>32.8</v>
      </c>
      <c r="Q467" s="23">
        <f t="shared" si="51"/>
        <v>33.65</v>
      </c>
      <c r="S467"/>
      <c r="T467"/>
      <c r="Y467" s="30"/>
      <c r="Z467" s="30"/>
      <c r="AA467" s="30"/>
      <c r="AB467" s="30"/>
      <c r="AD467">
        <v>7370</v>
      </c>
      <c r="AE467">
        <v>672</v>
      </c>
      <c r="AF467">
        <v>353</v>
      </c>
      <c r="AG467">
        <v>92</v>
      </c>
      <c r="AH467">
        <v>47</v>
      </c>
      <c r="AI467">
        <v>141</v>
      </c>
      <c r="AJ467">
        <f t="shared" si="54"/>
        <v>156254.41696113074</v>
      </c>
      <c r="AK467">
        <f t="shared" si="54"/>
        <v>14247.349823321554</v>
      </c>
      <c r="AL467">
        <f t="shared" si="54"/>
        <v>7484.0989399293285</v>
      </c>
      <c r="AM467">
        <f t="shared" si="54"/>
        <v>1950.530035335689</v>
      </c>
      <c r="AN467">
        <f t="shared" si="54"/>
        <v>996.4664310954064</v>
      </c>
      <c r="AO467">
        <f t="shared" si="54"/>
        <v>2989.399293286219</v>
      </c>
      <c r="AP467" s="26">
        <v>0.003</v>
      </c>
      <c r="AS467" s="26">
        <v>0.04</v>
      </c>
      <c r="AW467" s="24">
        <v>5.037</v>
      </c>
    </row>
    <row r="468" spans="1:49" ht="12.75">
      <c r="A468" s="19">
        <v>37694</v>
      </c>
      <c r="B468" s="22">
        <v>73</v>
      </c>
      <c r="C468" s="21">
        <v>0.843518496</v>
      </c>
      <c r="D468" s="20">
        <v>0.843518496</v>
      </c>
      <c r="E468" s="24">
        <v>0</v>
      </c>
      <c r="F468">
        <v>39.56447455</v>
      </c>
      <c r="G468">
        <v>-76.21994315</v>
      </c>
      <c r="H468" s="26">
        <v>1037.4</v>
      </c>
      <c r="I468" s="23">
        <f t="shared" si="56"/>
        <v>1002.2500000000001</v>
      </c>
      <c r="J468">
        <f t="shared" si="57"/>
        <v>90.6418973384821</v>
      </c>
      <c r="K468" s="23">
        <f t="shared" si="58"/>
        <v>334.14189733848207</v>
      </c>
      <c r="L468" s="23">
        <f t="shared" si="55"/>
        <v>353.1608973384821</v>
      </c>
      <c r="M468" s="23">
        <f t="shared" si="59"/>
        <v>343.65139733848207</v>
      </c>
      <c r="N468" s="23">
        <v>2.5</v>
      </c>
      <c r="O468" s="23">
        <v>42.7</v>
      </c>
      <c r="P468" s="23">
        <v>35.6</v>
      </c>
      <c r="Q468" s="23">
        <f t="shared" si="51"/>
        <v>34.2</v>
      </c>
      <c r="S468">
        <v>2.34E-05</v>
      </c>
      <c r="T468">
        <v>1.61E-05</v>
      </c>
      <c r="U468">
        <v>1.05E-05</v>
      </c>
      <c r="V468">
        <v>-5.72E-07</v>
      </c>
      <c r="W468">
        <v>-2.48E-07</v>
      </c>
      <c r="X468">
        <v>-8.04E-07</v>
      </c>
      <c r="Y468" s="30">
        <v>982.6</v>
      </c>
      <c r="Z468" s="30">
        <v>288.8</v>
      </c>
      <c r="AA468" s="30">
        <v>282.6</v>
      </c>
      <c r="AB468" s="30">
        <v>14.3</v>
      </c>
      <c r="AC468">
        <v>12536</v>
      </c>
      <c r="AD468">
        <v>7381</v>
      </c>
      <c r="AE468">
        <v>707</v>
      </c>
      <c r="AF468">
        <v>392</v>
      </c>
      <c r="AG468">
        <v>138</v>
      </c>
      <c r="AH468">
        <v>59</v>
      </c>
      <c r="AI468">
        <v>141</v>
      </c>
      <c r="AJ468">
        <f t="shared" si="54"/>
        <v>156487.63250883392</v>
      </c>
      <c r="AK468">
        <f t="shared" si="54"/>
        <v>14989.399293286218</v>
      </c>
      <c r="AL468">
        <f t="shared" si="54"/>
        <v>8310.95406360424</v>
      </c>
      <c r="AM468">
        <f t="shared" si="54"/>
        <v>2925.7950530035337</v>
      </c>
      <c r="AN468">
        <f t="shared" si="54"/>
        <v>1250.8833922261483</v>
      </c>
      <c r="AO468">
        <f t="shared" si="54"/>
        <v>2989.399293286219</v>
      </c>
      <c r="AP468" s="26">
        <v>0.001</v>
      </c>
      <c r="AS468" s="26">
        <v>0.031</v>
      </c>
      <c r="AW468" s="24">
        <v>5.037</v>
      </c>
    </row>
    <row r="469" spans="1:49" ht="12.75">
      <c r="A469" s="19">
        <v>37694</v>
      </c>
      <c r="B469" s="22">
        <v>73</v>
      </c>
      <c r="C469" s="21">
        <v>0.843634248</v>
      </c>
      <c r="D469" s="20">
        <v>0.843634248</v>
      </c>
      <c r="E469" s="24">
        <v>0</v>
      </c>
      <c r="F469">
        <v>39.55994929</v>
      </c>
      <c r="G469">
        <v>-76.22231776</v>
      </c>
      <c r="H469" s="26">
        <v>1034.2</v>
      </c>
      <c r="I469" s="23">
        <f t="shared" si="56"/>
        <v>999.0500000000001</v>
      </c>
      <c r="J469">
        <f t="shared" si="57"/>
        <v>117.19730336087555</v>
      </c>
      <c r="K469" s="23">
        <f t="shared" si="58"/>
        <v>360.69730336087554</v>
      </c>
      <c r="L469" s="23">
        <f t="shared" si="55"/>
        <v>379.71630336087554</v>
      </c>
      <c r="M469" s="23">
        <f t="shared" si="59"/>
        <v>370.20680336087554</v>
      </c>
      <c r="N469" s="23">
        <v>2.3</v>
      </c>
      <c r="O469" s="23">
        <v>42.6</v>
      </c>
      <c r="P469" s="23">
        <v>34.6</v>
      </c>
      <c r="Q469" s="23">
        <f t="shared" si="51"/>
        <v>35.1</v>
      </c>
      <c r="S469"/>
      <c r="T469"/>
      <c r="Y469" s="30"/>
      <c r="Z469" s="30"/>
      <c r="AA469" s="30"/>
      <c r="AB469" s="30"/>
      <c r="AD469">
        <v>7242</v>
      </c>
      <c r="AE469">
        <v>623</v>
      </c>
      <c r="AF469">
        <v>353</v>
      </c>
      <c r="AG469">
        <v>108</v>
      </c>
      <c r="AH469">
        <v>49</v>
      </c>
      <c r="AI469">
        <v>120</v>
      </c>
      <c r="AJ469">
        <f t="shared" si="54"/>
        <v>153540.63604240282</v>
      </c>
      <c r="AK469">
        <f t="shared" si="54"/>
        <v>13208.480565371025</v>
      </c>
      <c r="AL469">
        <f t="shared" si="54"/>
        <v>7484.0989399293285</v>
      </c>
      <c r="AM469">
        <f t="shared" si="54"/>
        <v>2289.7526501766783</v>
      </c>
      <c r="AN469">
        <f t="shared" si="54"/>
        <v>1038.86925795053</v>
      </c>
      <c r="AO469">
        <f t="shared" si="54"/>
        <v>2544.1696113074204</v>
      </c>
      <c r="AP469" s="26">
        <v>0.002</v>
      </c>
      <c r="AS469" s="26">
        <v>0.03</v>
      </c>
      <c r="AW469" s="24">
        <v>5.038</v>
      </c>
    </row>
    <row r="470" spans="1:49" ht="12.75">
      <c r="A470" s="19">
        <v>37694</v>
      </c>
      <c r="B470" s="22">
        <v>73</v>
      </c>
      <c r="C470" s="21">
        <v>0.84375</v>
      </c>
      <c r="D470" s="20">
        <v>0.84375</v>
      </c>
      <c r="E470" s="24">
        <v>0</v>
      </c>
      <c r="F470">
        <v>39.55514258</v>
      </c>
      <c r="G470">
        <v>-76.21983873</v>
      </c>
      <c r="H470" s="26">
        <v>1029.7</v>
      </c>
      <c r="I470" s="23">
        <f t="shared" si="56"/>
        <v>994.5500000000001</v>
      </c>
      <c r="J470">
        <f t="shared" si="57"/>
        <v>154.68510897668784</v>
      </c>
      <c r="K470" s="23">
        <f t="shared" si="58"/>
        <v>398.18510897668784</v>
      </c>
      <c r="L470" s="23">
        <f t="shared" si="55"/>
        <v>417.20410897668785</v>
      </c>
      <c r="M470" s="23">
        <f t="shared" si="59"/>
        <v>407.69460897668785</v>
      </c>
      <c r="N470" s="23">
        <v>1.7</v>
      </c>
      <c r="O470" s="23">
        <v>42.6</v>
      </c>
      <c r="P470" s="23">
        <v>36.6</v>
      </c>
      <c r="Q470" s="23">
        <f aca="true" t="shared" si="60" ref="Q470:Q533">AVERAGE(P469:P470)</f>
        <v>35.6</v>
      </c>
      <c r="S470"/>
      <c r="T470"/>
      <c r="Y470" s="30"/>
      <c r="Z470" s="30"/>
      <c r="AA470" s="30"/>
      <c r="AB470" s="30"/>
      <c r="AD470">
        <v>7163</v>
      </c>
      <c r="AE470">
        <v>688</v>
      </c>
      <c r="AF470">
        <v>367</v>
      </c>
      <c r="AG470">
        <v>136</v>
      </c>
      <c r="AH470">
        <v>49</v>
      </c>
      <c r="AI470">
        <v>124</v>
      </c>
      <c r="AJ470">
        <f t="shared" si="54"/>
        <v>151865.72438162545</v>
      </c>
      <c r="AK470">
        <f t="shared" si="54"/>
        <v>14586.572438162544</v>
      </c>
      <c r="AL470">
        <f t="shared" si="54"/>
        <v>7780.918727915194</v>
      </c>
      <c r="AM470">
        <f t="shared" si="54"/>
        <v>2883.39222614841</v>
      </c>
      <c r="AN470">
        <f t="shared" si="54"/>
        <v>1038.86925795053</v>
      </c>
      <c r="AO470">
        <f t="shared" si="54"/>
        <v>2628.975265017668</v>
      </c>
      <c r="AP470" s="26">
        <v>0.005</v>
      </c>
      <c r="AS470" s="26">
        <v>0.021</v>
      </c>
      <c r="AW470" s="24">
        <v>5.036</v>
      </c>
    </row>
    <row r="471" spans="1:49" ht="12.75">
      <c r="A471" s="19">
        <v>37694</v>
      </c>
      <c r="B471" s="22">
        <v>73</v>
      </c>
      <c r="C471" s="21">
        <v>0.843865752</v>
      </c>
      <c r="D471" s="20">
        <v>0.843865752</v>
      </c>
      <c r="E471" s="24">
        <v>0</v>
      </c>
      <c r="F471">
        <v>39.55264727</v>
      </c>
      <c r="G471">
        <v>-76.21375288</v>
      </c>
      <c r="H471" s="26">
        <v>1026.4</v>
      </c>
      <c r="I471" s="23">
        <f t="shared" si="56"/>
        <v>991.2500000000001</v>
      </c>
      <c r="J471">
        <f t="shared" si="57"/>
        <v>182.2841267557454</v>
      </c>
      <c r="K471" s="23">
        <f t="shared" si="58"/>
        <v>425.78412675574543</v>
      </c>
      <c r="L471" s="23">
        <f t="shared" si="55"/>
        <v>444.80312675574544</v>
      </c>
      <c r="M471" s="23">
        <f t="shared" si="59"/>
        <v>435.29362675574544</v>
      </c>
      <c r="N471" s="23">
        <v>1.5</v>
      </c>
      <c r="O471" s="23">
        <v>42.5</v>
      </c>
      <c r="P471" s="23">
        <v>37.9</v>
      </c>
      <c r="Q471" s="23">
        <f t="shared" si="60"/>
        <v>37.25</v>
      </c>
      <c r="S471"/>
      <c r="T471"/>
      <c r="Y471" s="30"/>
      <c r="Z471" s="30"/>
      <c r="AA471" s="30"/>
      <c r="AB471" s="30"/>
      <c r="AD471">
        <v>7458</v>
      </c>
      <c r="AE471">
        <v>711</v>
      </c>
      <c r="AF471">
        <v>384</v>
      </c>
      <c r="AG471">
        <v>114</v>
      </c>
      <c r="AH471">
        <v>60</v>
      </c>
      <c r="AI471">
        <v>126</v>
      </c>
      <c r="AJ471">
        <f t="shared" si="54"/>
        <v>158120.1413427562</v>
      </c>
      <c r="AK471">
        <f t="shared" si="54"/>
        <v>15074.204946996466</v>
      </c>
      <c r="AL471">
        <f t="shared" si="54"/>
        <v>8141.342756183745</v>
      </c>
      <c r="AM471">
        <f t="shared" si="54"/>
        <v>2416.9611307420496</v>
      </c>
      <c r="AN471">
        <f t="shared" si="54"/>
        <v>1272.0848056537102</v>
      </c>
      <c r="AO471">
        <f t="shared" si="54"/>
        <v>2671.3780918727916</v>
      </c>
      <c r="AP471" s="26">
        <v>0.004</v>
      </c>
      <c r="AS471" s="26">
        <v>0.013</v>
      </c>
      <c r="AW471" s="24">
        <v>5.038</v>
      </c>
    </row>
    <row r="472" spans="1:49" ht="12.75">
      <c r="A472" s="19">
        <v>37694</v>
      </c>
      <c r="B472" s="22">
        <v>73</v>
      </c>
      <c r="C472" s="21">
        <v>0.843981504</v>
      </c>
      <c r="D472" s="20">
        <v>0.843981504</v>
      </c>
      <c r="E472" s="24">
        <v>0</v>
      </c>
      <c r="F472">
        <v>39.55242651</v>
      </c>
      <c r="G472">
        <v>-76.20667165</v>
      </c>
      <c r="H472" s="26">
        <v>1023.7</v>
      </c>
      <c r="I472" s="23">
        <f t="shared" si="56"/>
        <v>988.5500000000001</v>
      </c>
      <c r="J472">
        <f t="shared" si="57"/>
        <v>204.93356872395674</v>
      </c>
      <c r="K472" s="23">
        <f t="shared" si="58"/>
        <v>448.43356872395674</v>
      </c>
      <c r="L472" s="23">
        <f t="shared" si="55"/>
        <v>467.45256872395674</v>
      </c>
      <c r="M472" s="23">
        <f t="shared" si="59"/>
        <v>457.94306872395674</v>
      </c>
      <c r="N472" s="23">
        <v>1.4</v>
      </c>
      <c r="O472" s="23">
        <v>42.8</v>
      </c>
      <c r="P472" s="23">
        <v>39.3</v>
      </c>
      <c r="Q472" s="23">
        <f t="shared" si="60"/>
        <v>38.599999999999994</v>
      </c>
      <c r="S472">
        <v>2.23E-05</v>
      </c>
      <c r="T472">
        <v>1.53E-05</v>
      </c>
      <c r="U472">
        <v>9.7E-06</v>
      </c>
      <c r="V472">
        <v>-3.53E-07</v>
      </c>
      <c r="W472">
        <v>-2.27E-07</v>
      </c>
      <c r="X472">
        <v>-7.66E-07</v>
      </c>
      <c r="Y472" s="30">
        <v>968.5</v>
      </c>
      <c r="Z472" s="30">
        <v>288.7</v>
      </c>
      <c r="AA472" s="30">
        <v>282.6</v>
      </c>
      <c r="AB472" s="30">
        <v>14.3</v>
      </c>
      <c r="AD472">
        <v>7147</v>
      </c>
      <c r="AE472">
        <v>694</v>
      </c>
      <c r="AF472">
        <v>419</v>
      </c>
      <c r="AG472">
        <v>136</v>
      </c>
      <c r="AH472">
        <v>47</v>
      </c>
      <c r="AI472">
        <v>113</v>
      </c>
      <c r="AJ472">
        <f t="shared" si="54"/>
        <v>151526.50176678444</v>
      </c>
      <c r="AK472">
        <f t="shared" si="54"/>
        <v>14713.780918727914</v>
      </c>
      <c r="AL472">
        <f t="shared" si="54"/>
        <v>8883.39222614841</v>
      </c>
      <c r="AM472">
        <f t="shared" si="54"/>
        <v>2883.39222614841</v>
      </c>
      <c r="AN472">
        <f t="shared" si="54"/>
        <v>996.4664310954064</v>
      </c>
      <c r="AO472">
        <f t="shared" si="54"/>
        <v>2395.7597173144877</v>
      </c>
      <c r="AP472" s="26">
        <v>0.006</v>
      </c>
      <c r="AS472" s="26">
        <v>0.022</v>
      </c>
      <c r="AW472" s="24">
        <v>5.038</v>
      </c>
    </row>
    <row r="473" spans="1:49" ht="12.75">
      <c r="A473" s="19">
        <v>37694</v>
      </c>
      <c r="B473" s="22">
        <v>73</v>
      </c>
      <c r="C473" s="21">
        <v>0.844097197</v>
      </c>
      <c r="D473" s="20">
        <v>0.844097197</v>
      </c>
      <c r="E473" s="24">
        <v>0</v>
      </c>
      <c r="F473">
        <v>39.5525058</v>
      </c>
      <c r="G473">
        <v>-76.19975069</v>
      </c>
      <c r="H473" s="26">
        <v>1021.6</v>
      </c>
      <c r="I473" s="23">
        <f t="shared" si="56"/>
        <v>986.45</v>
      </c>
      <c r="J473">
        <f t="shared" si="57"/>
        <v>222.59261120805735</v>
      </c>
      <c r="K473" s="23">
        <f t="shared" si="58"/>
        <v>466.09261120805735</v>
      </c>
      <c r="L473" s="23">
        <f t="shared" si="55"/>
        <v>485.11161120805735</v>
      </c>
      <c r="M473" s="23">
        <f t="shared" si="59"/>
        <v>475.60211120805735</v>
      </c>
      <c r="N473" s="23">
        <v>1.4</v>
      </c>
      <c r="O473" s="23">
        <v>43.3</v>
      </c>
      <c r="P473" s="23">
        <v>38.2</v>
      </c>
      <c r="Q473" s="23">
        <f t="shared" si="60"/>
        <v>38.75</v>
      </c>
      <c r="S473"/>
      <c r="T473"/>
      <c r="Y473" s="30"/>
      <c r="Z473" s="30"/>
      <c r="AA473" s="30"/>
      <c r="AB473" s="30"/>
      <c r="AD473">
        <v>7334</v>
      </c>
      <c r="AE473">
        <v>696</v>
      </c>
      <c r="AF473">
        <v>362</v>
      </c>
      <c r="AG473">
        <v>147</v>
      </c>
      <c r="AH473">
        <v>42</v>
      </c>
      <c r="AI473">
        <v>145</v>
      </c>
      <c r="AJ473">
        <f t="shared" si="54"/>
        <v>155491.1660777385</v>
      </c>
      <c r="AK473">
        <f t="shared" si="54"/>
        <v>14756.18374558304</v>
      </c>
      <c r="AL473">
        <f t="shared" si="54"/>
        <v>7674.911660777385</v>
      </c>
      <c r="AM473">
        <f t="shared" si="54"/>
        <v>3116.60777385159</v>
      </c>
      <c r="AN473">
        <f t="shared" si="54"/>
        <v>890.4593639575971</v>
      </c>
      <c r="AO473">
        <f t="shared" si="54"/>
        <v>3074.2049469964663</v>
      </c>
      <c r="AP473" s="26">
        <v>0.005</v>
      </c>
      <c r="AS473" s="26">
        <v>0.031</v>
      </c>
      <c r="AW473" s="24">
        <v>5.038</v>
      </c>
    </row>
    <row r="474" spans="1:49" ht="12.75">
      <c r="A474" s="19">
        <v>37694</v>
      </c>
      <c r="B474" s="22">
        <v>73</v>
      </c>
      <c r="C474" s="21">
        <v>0.844212949</v>
      </c>
      <c r="D474" s="20">
        <v>0.844212949</v>
      </c>
      <c r="E474" s="24">
        <v>0</v>
      </c>
      <c r="F474">
        <v>39.55232866</v>
      </c>
      <c r="G474">
        <v>-76.19272373</v>
      </c>
      <c r="H474" s="26">
        <v>1020.8</v>
      </c>
      <c r="I474" s="23">
        <f t="shared" si="56"/>
        <v>985.65</v>
      </c>
      <c r="J474">
        <f t="shared" si="57"/>
        <v>229.32975583763712</v>
      </c>
      <c r="K474" s="23">
        <f t="shared" si="58"/>
        <v>472.8297558376371</v>
      </c>
      <c r="L474" s="23">
        <f t="shared" si="55"/>
        <v>491.8487558376371</v>
      </c>
      <c r="M474" s="23">
        <f t="shared" si="59"/>
        <v>482.3392558376371</v>
      </c>
      <c r="N474" s="23">
        <v>1.4</v>
      </c>
      <c r="O474" s="23">
        <v>43.5</v>
      </c>
      <c r="P474" s="23">
        <v>38.8</v>
      </c>
      <c r="Q474" s="23">
        <f t="shared" si="60"/>
        <v>38.5</v>
      </c>
      <c r="S474"/>
      <c r="T474"/>
      <c r="Y474" s="30"/>
      <c r="Z474" s="30"/>
      <c r="AA474" s="30"/>
      <c r="AB474" s="30"/>
      <c r="AC474">
        <v>12324</v>
      </c>
      <c r="AD474">
        <v>7553</v>
      </c>
      <c r="AE474">
        <v>714</v>
      </c>
      <c r="AF474">
        <v>411</v>
      </c>
      <c r="AG474">
        <v>125</v>
      </c>
      <c r="AH474">
        <v>45</v>
      </c>
      <c r="AI474">
        <v>144</v>
      </c>
      <c r="AJ474">
        <f t="shared" si="54"/>
        <v>160134.27561837455</v>
      </c>
      <c r="AK474">
        <f t="shared" si="54"/>
        <v>15137.809187279152</v>
      </c>
      <c r="AL474">
        <f t="shared" si="54"/>
        <v>8713.780918727914</v>
      </c>
      <c r="AM474">
        <f t="shared" si="54"/>
        <v>2650.1766784452298</v>
      </c>
      <c r="AN474">
        <f t="shared" si="54"/>
        <v>954.0636042402826</v>
      </c>
      <c r="AO474">
        <f t="shared" si="54"/>
        <v>3053.0035335689045</v>
      </c>
      <c r="AP474" s="26">
        <v>0.006</v>
      </c>
      <c r="AS474" s="26">
        <v>0.022</v>
      </c>
      <c r="AW474" s="24">
        <v>5.037</v>
      </c>
    </row>
    <row r="475" spans="1:49" ht="12.75">
      <c r="A475" s="19">
        <v>37694</v>
      </c>
      <c r="B475" s="22">
        <v>73</v>
      </c>
      <c r="C475" s="21">
        <v>0.844328701</v>
      </c>
      <c r="D475" s="20">
        <v>0.844328701</v>
      </c>
      <c r="E475" s="24">
        <v>0</v>
      </c>
      <c r="F475">
        <v>39.55201054</v>
      </c>
      <c r="G475">
        <v>-76.18536478</v>
      </c>
      <c r="H475" s="26">
        <v>1019.8</v>
      </c>
      <c r="I475" s="23">
        <f t="shared" si="56"/>
        <v>984.65</v>
      </c>
      <c r="J475">
        <f t="shared" si="57"/>
        <v>237.7588804227426</v>
      </c>
      <c r="K475" s="23">
        <f t="shared" si="58"/>
        <v>481.2588804227426</v>
      </c>
      <c r="L475" s="23">
        <f t="shared" si="55"/>
        <v>500.2778804227426</v>
      </c>
      <c r="M475" s="23">
        <f t="shared" si="59"/>
        <v>490.7683804227426</v>
      </c>
      <c r="N475" s="23">
        <v>1.6</v>
      </c>
      <c r="O475" s="23">
        <v>43.5</v>
      </c>
      <c r="P475" s="23">
        <v>34.7</v>
      </c>
      <c r="Q475" s="23">
        <f t="shared" si="60"/>
        <v>36.75</v>
      </c>
      <c r="S475"/>
      <c r="T475"/>
      <c r="Y475" s="30"/>
      <c r="Z475" s="30"/>
      <c r="AA475" s="30"/>
      <c r="AB475" s="30"/>
      <c r="AD475">
        <v>7452</v>
      </c>
      <c r="AE475">
        <v>712</v>
      </c>
      <c r="AF475">
        <v>411</v>
      </c>
      <c r="AG475">
        <v>121</v>
      </c>
      <c r="AH475">
        <v>43</v>
      </c>
      <c r="AI475">
        <v>118</v>
      </c>
      <c r="AJ475">
        <f t="shared" si="54"/>
        <v>157992.93286219082</v>
      </c>
      <c r="AK475">
        <f t="shared" si="54"/>
        <v>15095.406360424027</v>
      </c>
      <c r="AL475">
        <f t="shared" si="54"/>
        <v>8713.780918727914</v>
      </c>
      <c r="AM475">
        <f t="shared" si="54"/>
        <v>2565.3710247349823</v>
      </c>
      <c r="AN475">
        <f t="shared" si="54"/>
        <v>911.660777385159</v>
      </c>
      <c r="AO475">
        <f t="shared" si="54"/>
        <v>2501.7667844522966</v>
      </c>
      <c r="AP475" s="26">
        <v>0.003</v>
      </c>
      <c r="AS475" s="26">
        <v>0.021</v>
      </c>
      <c r="AW475" s="24">
        <v>5.039</v>
      </c>
    </row>
    <row r="476" spans="1:49" ht="12.75">
      <c r="A476" s="19">
        <v>37694</v>
      </c>
      <c r="B476" s="22">
        <v>73</v>
      </c>
      <c r="C476" s="21">
        <v>0.844444454</v>
      </c>
      <c r="D476" s="20">
        <v>0.844444454</v>
      </c>
      <c r="E476" s="24">
        <v>0</v>
      </c>
      <c r="F476">
        <v>39.55155502</v>
      </c>
      <c r="G476">
        <v>-76.17769673</v>
      </c>
      <c r="H476" s="26">
        <v>1017.9</v>
      </c>
      <c r="I476" s="23">
        <f t="shared" si="56"/>
        <v>982.75</v>
      </c>
      <c r="J476">
        <f t="shared" si="57"/>
        <v>253.79782777640904</v>
      </c>
      <c r="K476" s="23">
        <f t="shared" si="58"/>
        <v>497.297827776409</v>
      </c>
      <c r="L476" s="23">
        <f t="shared" si="55"/>
        <v>516.316827776409</v>
      </c>
      <c r="M476" s="23">
        <f t="shared" si="59"/>
        <v>506.807327776409</v>
      </c>
      <c r="N476" s="23">
        <v>1.5</v>
      </c>
      <c r="O476" s="23">
        <v>42.9</v>
      </c>
      <c r="P476" s="23">
        <v>35.7</v>
      </c>
      <c r="Q476" s="23">
        <f t="shared" si="60"/>
        <v>35.2</v>
      </c>
      <c r="S476">
        <v>2.19E-05</v>
      </c>
      <c r="T476">
        <v>1.49E-05</v>
      </c>
      <c r="U476">
        <v>9.57E-06</v>
      </c>
      <c r="V476">
        <v>-2.45E-07</v>
      </c>
      <c r="W476">
        <v>-1.79E-07</v>
      </c>
      <c r="X476">
        <v>-7.37E-07</v>
      </c>
      <c r="Y476" s="30">
        <v>960.6</v>
      </c>
      <c r="Z476" s="30">
        <v>288.6</v>
      </c>
      <c r="AA476" s="30">
        <v>282.6</v>
      </c>
      <c r="AB476" s="30">
        <v>14.5</v>
      </c>
      <c r="AD476">
        <v>7509</v>
      </c>
      <c r="AE476">
        <v>681</v>
      </c>
      <c r="AF476">
        <v>376</v>
      </c>
      <c r="AG476">
        <v>114</v>
      </c>
      <c r="AH476">
        <v>47</v>
      </c>
      <c r="AI476">
        <v>108</v>
      </c>
      <c r="AJ476">
        <f t="shared" si="54"/>
        <v>159201.41342756184</v>
      </c>
      <c r="AK476">
        <f t="shared" si="54"/>
        <v>14438.16254416961</v>
      </c>
      <c r="AL476">
        <f t="shared" si="54"/>
        <v>7971.731448763251</v>
      </c>
      <c r="AM476">
        <f t="shared" si="54"/>
        <v>2416.9611307420496</v>
      </c>
      <c r="AN476">
        <f t="shared" si="54"/>
        <v>996.4664310954064</v>
      </c>
      <c r="AO476">
        <f t="shared" si="54"/>
        <v>2289.7526501766783</v>
      </c>
      <c r="AP476" s="26">
        <v>0.004</v>
      </c>
      <c r="AS476" s="26">
        <v>0.041</v>
      </c>
      <c r="AW476" s="24">
        <v>5.037</v>
      </c>
    </row>
    <row r="477" spans="1:49" ht="12.75">
      <c r="A477" s="19">
        <v>37694</v>
      </c>
      <c r="B477" s="22">
        <v>73</v>
      </c>
      <c r="C477" s="21">
        <v>0.844560206</v>
      </c>
      <c r="D477" s="20">
        <v>0.844560206</v>
      </c>
      <c r="E477" s="24">
        <v>0</v>
      </c>
      <c r="F477">
        <v>39.55110391</v>
      </c>
      <c r="G477">
        <v>-76.16962634</v>
      </c>
      <c r="H477" s="26">
        <v>1019.7</v>
      </c>
      <c r="I477" s="23">
        <f t="shared" si="56"/>
        <v>984.5500000000001</v>
      </c>
      <c r="J477">
        <f t="shared" si="57"/>
        <v>238.60226366254798</v>
      </c>
      <c r="K477" s="23">
        <f t="shared" si="58"/>
        <v>482.102263662548</v>
      </c>
      <c r="L477" s="23">
        <f t="shared" si="55"/>
        <v>501.121263662548</v>
      </c>
      <c r="M477" s="23">
        <f t="shared" si="59"/>
        <v>491.611763662548</v>
      </c>
      <c r="N477" s="23">
        <v>1.7</v>
      </c>
      <c r="O477" s="23">
        <v>41.8</v>
      </c>
      <c r="P477" s="23">
        <v>33.6</v>
      </c>
      <c r="Q477" s="23">
        <f t="shared" si="60"/>
        <v>34.650000000000006</v>
      </c>
      <c r="S477"/>
      <c r="T477"/>
      <c r="Y477" s="30"/>
      <c r="Z477" s="30"/>
      <c r="AA477" s="30"/>
      <c r="AB477" s="30"/>
      <c r="AD477">
        <v>7544</v>
      </c>
      <c r="AE477">
        <v>681</v>
      </c>
      <c r="AF477">
        <v>362</v>
      </c>
      <c r="AG477">
        <v>140</v>
      </c>
      <c r="AH477">
        <v>48</v>
      </c>
      <c r="AI477">
        <v>125</v>
      </c>
      <c r="AJ477">
        <f t="shared" si="54"/>
        <v>159943.4628975265</v>
      </c>
      <c r="AK477">
        <f t="shared" si="54"/>
        <v>14438.16254416961</v>
      </c>
      <c r="AL477">
        <f t="shared" si="54"/>
        <v>7674.911660777385</v>
      </c>
      <c r="AM477">
        <f t="shared" si="54"/>
        <v>2968.197879858657</v>
      </c>
      <c r="AN477">
        <f t="shared" si="54"/>
        <v>1017.6678445229682</v>
      </c>
      <c r="AO477">
        <f t="shared" si="54"/>
        <v>2650.1766784452298</v>
      </c>
      <c r="AP477" s="26">
        <v>0.004</v>
      </c>
      <c r="AS477" s="26">
        <v>0.021</v>
      </c>
      <c r="AW477" s="24">
        <v>5.037</v>
      </c>
    </row>
    <row r="478" spans="1:49" ht="12.75">
      <c r="A478" s="19">
        <v>37694</v>
      </c>
      <c r="B478" s="22">
        <v>73</v>
      </c>
      <c r="C478" s="21">
        <v>0.844675899</v>
      </c>
      <c r="D478" s="20">
        <v>0.844675899</v>
      </c>
      <c r="E478" s="24">
        <v>0</v>
      </c>
      <c r="F478">
        <v>39.55064246</v>
      </c>
      <c r="G478">
        <v>-76.16131323</v>
      </c>
      <c r="H478" s="26">
        <v>1020.7</v>
      </c>
      <c r="I478" s="23">
        <f t="shared" si="56"/>
        <v>985.5500000000001</v>
      </c>
      <c r="J478">
        <f t="shared" si="57"/>
        <v>230.17228337204463</v>
      </c>
      <c r="K478" s="23">
        <f t="shared" si="58"/>
        <v>473.6722833720446</v>
      </c>
      <c r="L478" s="23">
        <f t="shared" si="55"/>
        <v>492.6912833720446</v>
      </c>
      <c r="M478" s="23">
        <f t="shared" si="59"/>
        <v>483.1817833720446</v>
      </c>
      <c r="N478" s="23">
        <v>2.2</v>
      </c>
      <c r="O478" s="23">
        <v>42</v>
      </c>
      <c r="P478" s="23">
        <v>34.3</v>
      </c>
      <c r="Q478" s="23">
        <f t="shared" si="60"/>
        <v>33.95</v>
      </c>
      <c r="S478"/>
      <c r="T478"/>
      <c r="Y478" s="30"/>
      <c r="Z478" s="30"/>
      <c r="AA478" s="30"/>
      <c r="AB478" s="30"/>
      <c r="AD478">
        <v>7443</v>
      </c>
      <c r="AE478">
        <v>700</v>
      </c>
      <c r="AF478">
        <v>370</v>
      </c>
      <c r="AG478">
        <v>143</v>
      </c>
      <c r="AH478">
        <v>56</v>
      </c>
      <c r="AI478">
        <v>149</v>
      </c>
      <c r="AJ478">
        <f t="shared" si="54"/>
        <v>157802.12014134275</v>
      </c>
      <c r="AK478">
        <f t="shared" si="54"/>
        <v>14840.989399293287</v>
      </c>
      <c r="AL478">
        <f t="shared" si="54"/>
        <v>7844.52296819788</v>
      </c>
      <c r="AM478">
        <f t="shared" si="54"/>
        <v>3031.8021201413426</v>
      </c>
      <c r="AN478">
        <f t="shared" si="54"/>
        <v>1187.279151943463</v>
      </c>
      <c r="AO478">
        <f t="shared" si="54"/>
        <v>3159.010600706714</v>
      </c>
      <c r="AP478" s="26">
        <v>0.006</v>
      </c>
      <c r="AS478" s="26">
        <v>0.021</v>
      </c>
      <c r="AW478" s="24">
        <v>5.038</v>
      </c>
    </row>
    <row r="479" spans="1:49" ht="12.75">
      <c r="A479" s="19">
        <v>37694</v>
      </c>
      <c r="B479" s="22">
        <v>73</v>
      </c>
      <c r="C479" s="21">
        <v>0.844791651</v>
      </c>
      <c r="D479" s="20">
        <v>0.844791651</v>
      </c>
      <c r="E479" s="24">
        <v>0</v>
      </c>
      <c r="F479">
        <v>39.55022213</v>
      </c>
      <c r="G479">
        <v>-76.15270125</v>
      </c>
      <c r="H479" s="26">
        <v>1019.3</v>
      </c>
      <c r="I479" s="23">
        <f t="shared" si="56"/>
        <v>984.15</v>
      </c>
      <c r="J479">
        <f t="shared" si="57"/>
        <v>241.97665345734427</v>
      </c>
      <c r="K479" s="23">
        <f t="shared" si="58"/>
        <v>485.47665345734424</v>
      </c>
      <c r="L479" s="23">
        <f t="shared" si="55"/>
        <v>504.49565345734425</v>
      </c>
      <c r="M479" s="23">
        <f t="shared" si="59"/>
        <v>494.98615345734424</v>
      </c>
      <c r="N479" s="23">
        <v>2.3</v>
      </c>
      <c r="O479" s="23">
        <v>42.9</v>
      </c>
      <c r="P479" s="23">
        <v>32.9</v>
      </c>
      <c r="Q479" s="23">
        <f t="shared" si="60"/>
        <v>33.599999999999994</v>
      </c>
      <c r="S479">
        <v>2.06E-05</v>
      </c>
      <c r="T479">
        <v>1.41E-05</v>
      </c>
      <c r="U479">
        <v>9.64E-06</v>
      </c>
      <c r="V479">
        <v>-2.2E-07</v>
      </c>
      <c r="W479">
        <v>-1.97E-07</v>
      </c>
      <c r="X479">
        <v>-8.01E-07</v>
      </c>
      <c r="Y479" s="30">
        <v>959.1</v>
      </c>
      <c r="Z479" s="30">
        <v>288.6</v>
      </c>
      <c r="AA479" s="30">
        <v>282.5</v>
      </c>
      <c r="AB479" s="30">
        <v>14.3</v>
      </c>
      <c r="AD479">
        <v>7599</v>
      </c>
      <c r="AE479">
        <v>700</v>
      </c>
      <c r="AF479">
        <v>385</v>
      </c>
      <c r="AG479">
        <v>145</v>
      </c>
      <c r="AH479">
        <v>42</v>
      </c>
      <c r="AI479">
        <v>115</v>
      </c>
      <c r="AJ479">
        <f t="shared" si="54"/>
        <v>161109.5406360424</v>
      </c>
      <c r="AK479">
        <f t="shared" si="54"/>
        <v>14840.989399293287</v>
      </c>
      <c r="AL479">
        <f t="shared" si="54"/>
        <v>8162.544169611308</v>
      </c>
      <c r="AM479">
        <f t="shared" si="54"/>
        <v>3074.2049469964663</v>
      </c>
      <c r="AN479">
        <f t="shared" si="54"/>
        <v>890.4593639575971</v>
      </c>
      <c r="AO479">
        <f t="shared" si="54"/>
        <v>2438.1625441696115</v>
      </c>
      <c r="AP479" s="26">
        <v>0.003</v>
      </c>
      <c r="AS479" s="26">
        <v>0.019</v>
      </c>
      <c r="AW479" s="24">
        <v>5.036</v>
      </c>
    </row>
    <row r="480" spans="1:49" ht="12.75">
      <c r="A480" s="19">
        <v>37694</v>
      </c>
      <c r="B480" s="22">
        <v>73</v>
      </c>
      <c r="C480" s="21">
        <v>0.844907403</v>
      </c>
      <c r="D480" s="20">
        <v>0.844907403</v>
      </c>
      <c r="E480" s="24">
        <v>0</v>
      </c>
      <c r="F480">
        <v>39.55015539</v>
      </c>
      <c r="G480">
        <v>-76.14382321</v>
      </c>
      <c r="H480" s="26">
        <v>1020.6</v>
      </c>
      <c r="I480" s="23">
        <f t="shared" si="56"/>
        <v>985.45</v>
      </c>
      <c r="J480">
        <f t="shared" si="57"/>
        <v>231.01489639884574</v>
      </c>
      <c r="K480" s="23">
        <f t="shared" si="58"/>
        <v>474.51489639884574</v>
      </c>
      <c r="L480" s="23">
        <f t="shared" si="55"/>
        <v>493.53389639884574</v>
      </c>
      <c r="M480" s="23">
        <f t="shared" si="59"/>
        <v>484.02439639884574</v>
      </c>
      <c r="N480" s="23">
        <v>1.9</v>
      </c>
      <c r="O480" s="23">
        <v>43.9</v>
      </c>
      <c r="P480" s="23">
        <v>33.8</v>
      </c>
      <c r="Q480" s="23">
        <f t="shared" si="60"/>
        <v>33.349999999999994</v>
      </c>
      <c r="S480"/>
      <c r="T480"/>
      <c r="Y480" s="30"/>
      <c r="Z480" s="30"/>
      <c r="AA480" s="30"/>
      <c r="AB480" s="30"/>
      <c r="AC480">
        <v>13018</v>
      </c>
      <c r="AD480">
        <v>7688</v>
      </c>
      <c r="AE480">
        <v>713</v>
      </c>
      <c r="AF480">
        <v>401</v>
      </c>
      <c r="AG480">
        <v>135</v>
      </c>
      <c r="AH480">
        <v>48</v>
      </c>
      <c r="AI480">
        <v>128</v>
      </c>
      <c r="AJ480">
        <f t="shared" si="54"/>
        <v>162996.4664310954</v>
      </c>
      <c r="AK480">
        <f t="shared" si="54"/>
        <v>15116.60777385159</v>
      </c>
      <c r="AL480">
        <f t="shared" si="54"/>
        <v>8501.766784452297</v>
      </c>
      <c r="AM480">
        <f t="shared" si="54"/>
        <v>2862.190812720848</v>
      </c>
      <c r="AN480">
        <f t="shared" si="54"/>
        <v>1017.6678445229682</v>
      </c>
      <c r="AO480">
        <f t="shared" si="54"/>
        <v>2713.780918727915</v>
      </c>
      <c r="AP480" s="26">
        <v>0.004</v>
      </c>
      <c r="AS480" s="26">
        <v>0.031</v>
      </c>
      <c r="AW480" s="24">
        <v>5.039</v>
      </c>
    </row>
    <row r="481" spans="1:49" ht="12.75">
      <c r="A481" s="19">
        <v>37694</v>
      </c>
      <c r="B481" s="22">
        <v>73</v>
      </c>
      <c r="C481" s="21">
        <v>0.845023155</v>
      </c>
      <c r="D481" s="20">
        <v>0.845023155</v>
      </c>
      <c r="E481" s="24">
        <v>0</v>
      </c>
      <c r="F481">
        <v>39.55003436</v>
      </c>
      <c r="G481">
        <v>-76.13486459</v>
      </c>
      <c r="H481" s="26">
        <v>1020.9</v>
      </c>
      <c r="I481" s="23">
        <f t="shared" si="56"/>
        <v>985.75</v>
      </c>
      <c r="J481">
        <f t="shared" si="57"/>
        <v>228.48731377827696</v>
      </c>
      <c r="K481" s="23">
        <f t="shared" si="58"/>
        <v>471.987313778277</v>
      </c>
      <c r="L481" s="23">
        <f t="shared" si="55"/>
        <v>491.006313778277</v>
      </c>
      <c r="M481" s="23">
        <f t="shared" si="59"/>
        <v>481.496813778277</v>
      </c>
      <c r="N481" s="23">
        <v>1.9</v>
      </c>
      <c r="O481" s="23">
        <v>44.4</v>
      </c>
      <c r="P481" s="23">
        <v>30.2</v>
      </c>
      <c r="Q481" s="23">
        <f t="shared" si="60"/>
        <v>32</v>
      </c>
      <c r="S481"/>
      <c r="T481"/>
      <c r="Y481" s="30"/>
      <c r="Z481" s="30"/>
      <c r="AA481" s="30"/>
      <c r="AB481" s="30"/>
      <c r="AD481">
        <v>7606</v>
      </c>
      <c r="AE481">
        <v>692</v>
      </c>
      <c r="AF481">
        <v>348</v>
      </c>
      <c r="AG481">
        <v>130</v>
      </c>
      <c r="AH481">
        <v>56</v>
      </c>
      <c r="AI481">
        <v>143</v>
      </c>
      <c r="AJ481">
        <f t="shared" si="54"/>
        <v>161257.95053003533</v>
      </c>
      <c r="AK481">
        <f t="shared" si="54"/>
        <v>14671.378091872792</v>
      </c>
      <c r="AL481">
        <f t="shared" si="54"/>
        <v>7378.09187279152</v>
      </c>
      <c r="AM481">
        <f t="shared" si="54"/>
        <v>2756.1837455830387</v>
      </c>
      <c r="AN481">
        <f t="shared" si="54"/>
        <v>1187.279151943463</v>
      </c>
      <c r="AO481">
        <f t="shared" si="54"/>
        <v>3031.8021201413426</v>
      </c>
      <c r="AP481" s="26">
        <v>0.003</v>
      </c>
      <c r="AS481" s="26">
        <v>0.031</v>
      </c>
      <c r="AW481" s="24">
        <v>5.038</v>
      </c>
    </row>
    <row r="482" spans="1:49" ht="12.75">
      <c r="A482" s="19">
        <v>37694</v>
      </c>
      <c r="B482" s="22">
        <v>73</v>
      </c>
      <c r="C482" s="21">
        <v>0.845138907</v>
      </c>
      <c r="D482" s="20">
        <v>0.845138907</v>
      </c>
      <c r="E482" s="24">
        <v>0</v>
      </c>
      <c r="F482">
        <v>39.5499551</v>
      </c>
      <c r="G482">
        <v>-76.12588628</v>
      </c>
      <c r="H482" s="26">
        <v>1019.9</v>
      </c>
      <c r="I482" s="23">
        <f t="shared" si="56"/>
        <v>984.75</v>
      </c>
      <c r="J482">
        <f t="shared" si="57"/>
        <v>236.9155828316855</v>
      </c>
      <c r="K482" s="23">
        <f t="shared" si="58"/>
        <v>480.41558283168547</v>
      </c>
      <c r="L482" s="23">
        <f t="shared" si="55"/>
        <v>499.4345828316855</v>
      </c>
      <c r="M482" s="23">
        <f t="shared" si="59"/>
        <v>489.9250828316855</v>
      </c>
      <c r="N482" s="23">
        <v>1.6</v>
      </c>
      <c r="O482" s="23">
        <v>45.2</v>
      </c>
      <c r="P482" s="23">
        <v>32.2</v>
      </c>
      <c r="Q482" s="23">
        <f t="shared" si="60"/>
        <v>31.200000000000003</v>
      </c>
      <c r="S482">
        <v>2.11E-05</v>
      </c>
      <c r="T482">
        <v>1.44E-05</v>
      </c>
      <c r="U482">
        <v>9.64E-06</v>
      </c>
      <c r="V482">
        <v>-2.84E-07</v>
      </c>
      <c r="W482">
        <v>-1.27E-07</v>
      </c>
      <c r="X482">
        <v>-7.7E-07</v>
      </c>
      <c r="Y482" s="30">
        <v>960.1</v>
      </c>
      <c r="Z482" s="30">
        <v>288.6</v>
      </c>
      <c r="AA482" s="30">
        <v>282.4</v>
      </c>
      <c r="AB482" s="30">
        <v>14.5</v>
      </c>
      <c r="AD482">
        <v>7800</v>
      </c>
      <c r="AE482">
        <v>716</v>
      </c>
      <c r="AF482">
        <v>368</v>
      </c>
      <c r="AG482">
        <v>134</v>
      </c>
      <c r="AH482">
        <v>45</v>
      </c>
      <c r="AI482">
        <v>114</v>
      </c>
      <c r="AJ482">
        <f t="shared" si="54"/>
        <v>165371.02473498232</v>
      </c>
      <c r="AK482">
        <f t="shared" si="54"/>
        <v>15180.212014134275</v>
      </c>
      <c r="AL482">
        <f t="shared" si="54"/>
        <v>7802.120141342756</v>
      </c>
      <c r="AM482">
        <f t="shared" si="54"/>
        <v>2840.989399293286</v>
      </c>
      <c r="AN482">
        <f t="shared" si="54"/>
        <v>954.0636042402826</v>
      </c>
      <c r="AO482">
        <f t="shared" si="54"/>
        <v>2416.9611307420496</v>
      </c>
      <c r="AP482" s="26">
        <v>0.005</v>
      </c>
      <c r="AS482" s="26">
        <v>0.031</v>
      </c>
      <c r="AW482" s="24">
        <v>5.038</v>
      </c>
    </row>
    <row r="483" spans="1:49" ht="12.75">
      <c r="A483" s="19">
        <v>37694</v>
      </c>
      <c r="B483" s="22">
        <v>73</v>
      </c>
      <c r="C483" s="21">
        <v>0.8452546</v>
      </c>
      <c r="D483" s="20">
        <v>0.8452546</v>
      </c>
      <c r="E483" s="24">
        <v>0</v>
      </c>
      <c r="F483">
        <v>39.54985778</v>
      </c>
      <c r="G483">
        <v>-76.11694704</v>
      </c>
      <c r="H483" s="26">
        <v>1020</v>
      </c>
      <c r="I483" s="23">
        <f t="shared" si="56"/>
        <v>984.85</v>
      </c>
      <c r="J483">
        <f t="shared" si="57"/>
        <v>236.0723708719832</v>
      </c>
      <c r="K483" s="23">
        <f t="shared" si="58"/>
        <v>479.5723708719832</v>
      </c>
      <c r="L483" s="23">
        <f t="shared" si="55"/>
        <v>498.5913708719832</v>
      </c>
      <c r="M483" s="23">
        <f t="shared" si="59"/>
        <v>489.0818708719832</v>
      </c>
      <c r="N483" s="23">
        <v>1.4</v>
      </c>
      <c r="O483" s="23">
        <v>45.5</v>
      </c>
      <c r="P483" s="23">
        <v>29.9</v>
      </c>
      <c r="Q483" s="23">
        <f t="shared" si="60"/>
        <v>31.05</v>
      </c>
      <c r="S483"/>
      <c r="T483"/>
      <c r="Y483" s="30"/>
      <c r="Z483" s="30"/>
      <c r="AA483" s="30"/>
      <c r="AB483" s="30"/>
      <c r="AD483">
        <v>7576</v>
      </c>
      <c r="AE483">
        <v>717</v>
      </c>
      <c r="AF483">
        <v>424</v>
      </c>
      <c r="AG483">
        <v>153</v>
      </c>
      <c r="AH483">
        <v>48</v>
      </c>
      <c r="AI483">
        <v>147</v>
      </c>
      <c r="AJ483">
        <f t="shared" si="54"/>
        <v>160621.90812720847</v>
      </c>
      <c r="AK483">
        <f t="shared" si="54"/>
        <v>15201.413427561836</v>
      </c>
      <c r="AL483">
        <f t="shared" si="54"/>
        <v>8989.399293286218</v>
      </c>
      <c r="AM483">
        <f t="shared" si="54"/>
        <v>3243.816254416961</v>
      </c>
      <c r="AN483">
        <f t="shared" si="54"/>
        <v>1017.6678445229682</v>
      </c>
      <c r="AO483">
        <f t="shared" si="54"/>
        <v>3116.60777385159</v>
      </c>
      <c r="AP483" s="26">
        <v>0.006</v>
      </c>
      <c r="AS483" s="26">
        <v>0.053</v>
      </c>
      <c r="AW483" s="24">
        <v>5.039</v>
      </c>
    </row>
    <row r="484" spans="1:49" ht="12.75">
      <c r="A484" s="19">
        <v>37694</v>
      </c>
      <c r="B484" s="22">
        <v>73</v>
      </c>
      <c r="C484" s="21">
        <v>0.845370352</v>
      </c>
      <c r="D484" s="20">
        <v>0.845370352</v>
      </c>
      <c r="E484" s="24">
        <v>0</v>
      </c>
      <c r="F484">
        <v>39.54957919</v>
      </c>
      <c r="G484">
        <v>-76.10816692</v>
      </c>
      <c r="H484" s="26">
        <v>1020.7</v>
      </c>
      <c r="I484" s="23">
        <f t="shared" si="56"/>
        <v>985.5500000000001</v>
      </c>
      <c r="J484">
        <f t="shared" si="57"/>
        <v>230.17228337204463</v>
      </c>
      <c r="K484" s="23">
        <f t="shared" si="58"/>
        <v>473.6722833720446</v>
      </c>
      <c r="L484" s="23">
        <f t="shared" si="55"/>
        <v>492.6912833720446</v>
      </c>
      <c r="M484" s="23">
        <f t="shared" si="59"/>
        <v>483.1817833720446</v>
      </c>
      <c r="N484" s="23">
        <v>1.4</v>
      </c>
      <c r="O484" s="23">
        <v>45.6</v>
      </c>
      <c r="P484" s="23">
        <v>29.7</v>
      </c>
      <c r="Q484" s="23">
        <f t="shared" si="60"/>
        <v>29.799999999999997</v>
      </c>
      <c r="S484"/>
      <c r="T484"/>
      <c r="Y484" s="30"/>
      <c r="Z484" s="30"/>
      <c r="AA484" s="30"/>
      <c r="AB484" s="30"/>
      <c r="AD484">
        <v>7617</v>
      </c>
      <c r="AE484">
        <v>717</v>
      </c>
      <c r="AF484">
        <v>393</v>
      </c>
      <c r="AG484">
        <v>113</v>
      </c>
      <c r="AH484">
        <v>49</v>
      </c>
      <c r="AI484">
        <v>108</v>
      </c>
      <c r="AJ484">
        <f t="shared" si="54"/>
        <v>161491.1660777385</v>
      </c>
      <c r="AK484">
        <f t="shared" si="54"/>
        <v>15201.413427561836</v>
      </c>
      <c r="AL484">
        <f t="shared" si="54"/>
        <v>8332.155477031802</v>
      </c>
      <c r="AM484">
        <f t="shared" si="54"/>
        <v>2395.7597173144877</v>
      </c>
      <c r="AN484">
        <f t="shared" si="54"/>
        <v>1038.86925795053</v>
      </c>
      <c r="AO484">
        <f t="shared" si="54"/>
        <v>2289.7526501766783</v>
      </c>
      <c r="AP484" s="26">
        <v>0.004</v>
      </c>
      <c r="AS484" s="26">
        <v>0.051</v>
      </c>
      <c r="AW484" s="24">
        <v>5.038</v>
      </c>
    </row>
    <row r="485" spans="1:49" ht="12.75">
      <c r="A485" s="19">
        <v>37694</v>
      </c>
      <c r="B485" s="22">
        <v>73</v>
      </c>
      <c r="C485" s="21">
        <v>0.845486104</v>
      </c>
      <c r="D485" s="20">
        <v>0.845486104</v>
      </c>
      <c r="E485" s="24">
        <v>0</v>
      </c>
      <c r="F485">
        <v>39.54901</v>
      </c>
      <c r="G485">
        <v>-76.0994387</v>
      </c>
      <c r="H485" s="26">
        <v>1022.4</v>
      </c>
      <c r="I485" s="23">
        <f t="shared" si="56"/>
        <v>987.25</v>
      </c>
      <c r="J485">
        <f t="shared" si="57"/>
        <v>215.86092811396264</v>
      </c>
      <c r="K485" s="23">
        <f t="shared" si="58"/>
        <v>459.36092811396264</v>
      </c>
      <c r="L485" s="23">
        <f t="shared" si="55"/>
        <v>478.37992811396265</v>
      </c>
      <c r="M485" s="23">
        <f t="shared" si="59"/>
        <v>468.87042811396265</v>
      </c>
      <c r="N485" s="23">
        <v>1.6</v>
      </c>
      <c r="O485" s="23">
        <v>45.6</v>
      </c>
      <c r="P485" s="23">
        <v>30.4</v>
      </c>
      <c r="Q485" s="23">
        <f t="shared" si="60"/>
        <v>30.049999999999997</v>
      </c>
      <c r="S485">
        <v>2.21E-05</v>
      </c>
      <c r="T485">
        <v>1.48E-05</v>
      </c>
      <c r="U485">
        <v>1.01E-05</v>
      </c>
      <c r="V485">
        <v>-2.45E-07</v>
      </c>
      <c r="W485">
        <v>-1.21E-07</v>
      </c>
      <c r="X485">
        <v>-6.65E-07</v>
      </c>
      <c r="Y485" s="30">
        <v>960.2</v>
      </c>
      <c r="Z485" s="30">
        <v>288.5</v>
      </c>
      <c r="AA485" s="30">
        <v>282.4</v>
      </c>
      <c r="AB485" s="30">
        <v>14.5</v>
      </c>
      <c r="AD485">
        <v>7513</v>
      </c>
      <c r="AE485">
        <v>751</v>
      </c>
      <c r="AF485">
        <v>406</v>
      </c>
      <c r="AG485">
        <v>143</v>
      </c>
      <c r="AH485">
        <v>52</v>
      </c>
      <c r="AI485">
        <v>159</v>
      </c>
      <c r="AJ485">
        <f t="shared" si="54"/>
        <v>159286.21908127208</v>
      </c>
      <c r="AK485">
        <f t="shared" si="54"/>
        <v>15922.261484098939</v>
      </c>
      <c r="AL485">
        <f t="shared" si="54"/>
        <v>8607.773851590106</v>
      </c>
      <c r="AM485">
        <f t="shared" si="54"/>
        <v>3031.8021201413426</v>
      </c>
      <c r="AN485">
        <f t="shared" si="54"/>
        <v>1102.4734982332154</v>
      </c>
      <c r="AO485">
        <f t="shared" si="54"/>
        <v>3371.024734982332</v>
      </c>
      <c r="AP485" s="26">
        <v>0.006</v>
      </c>
      <c r="AS485" s="26">
        <v>0.033</v>
      </c>
      <c r="AW485" s="24">
        <v>5.038</v>
      </c>
    </row>
    <row r="486" spans="1:49" ht="12.75">
      <c r="A486" s="19">
        <v>37694</v>
      </c>
      <c r="B486" s="22">
        <v>73</v>
      </c>
      <c r="C486" s="21">
        <v>0.845601857</v>
      </c>
      <c r="D486" s="20">
        <v>0.845601857</v>
      </c>
      <c r="E486" s="24">
        <v>0</v>
      </c>
      <c r="F486">
        <v>39.54819282</v>
      </c>
      <c r="G486">
        <v>-76.0908061</v>
      </c>
      <c r="H486" s="26">
        <v>1024</v>
      </c>
      <c r="I486" s="23">
        <f t="shared" si="56"/>
        <v>988.85</v>
      </c>
      <c r="J486">
        <f t="shared" si="57"/>
        <v>202.41391116280323</v>
      </c>
      <c r="K486" s="23">
        <f t="shared" si="58"/>
        <v>445.91391116280323</v>
      </c>
      <c r="L486" s="23">
        <f t="shared" si="55"/>
        <v>464.93291116280324</v>
      </c>
      <c r="M486" s="23">
        <f t="shared" si="59"/>
        <v>455.42341116280323</v>
      </c>
      <c r="N486" s="23">
        <v>1.8</v>
      </c>
      <c r="O486" s="23">
        <v>45.6</v>
      </c>
      <c r="P486" s="23">
        <v>33.1</v>
      </c>
      <c r="Q486" s="23">
        <f t="shared" si="60"/>
        <v>31.75</v>
      </c>
      <c r="S486"/>
      <c r="T486"/>
      <c r="Y486" s="30"/>
      <c r="Z486" s="30"/>
      <c r="AA486" s="30"/>
      <c r="AB486" s="30"/>
      <c r="AC486">
        <v>16032</v>
      </c>
      <c r="AD486">
        <v>7669</v>
      </c>
      <c r="AE486">
        <v>728</v>
      </c>
      <c r="AF486">
        <v>377</v>
      </c>
      <c r="AG486">
        <v>135</v>
      </c>
      <c r="AH486">
        <v>58</v>
      </c>
      <c r="AI486">
        <v>150</v>
      </c>
      <c r="AJ486">
        <f t="shared" si="54"/>
        <v>162593.63957597173</v>
      </c>
      <c r="AK486">
        <f t="shared" si="54"/>
        <v>15434.628975265017</v>
      </c>
      <c r="AL486">
        <f t="shared" si="54"/>
        <v>7992.932862190813</v>
      </c>
      <c r="AM486">
        <f t="shared" si="54"/>
        <v>2862.190812720848</v>
      </c>
      <c r="AN486">
        <f t="shared" si="54"/>
        <v>1229.6819787985864</v>
      </c>
      <c r="AO486">
        <f t="shared" si="54"/>
        <v>3180.2120141342757</v>
      </c>
      <c r="AP486" s="26">
        <v>0.004</v>
      </c>
      <c r="AS486" s="26">
        <v>0.039</v>
      </c>
      <c r="AW486" s="24">
        <v>5.037</v>
      </c>
    </row>
    <row r="487" spans="1:49" ht="12.75">
      <c r="A487" s="19">
        <v>37694</v>
      </c>
      <c r="B487" s="22">
        <v>73</v>
      </c>
      <c r="C487" s="21">
        <v>0.845717609</v>
      </c>
      <c r="D487" s="20">
        <v>0.845717609</v>
      </c>
      <c r="E487" s="24">
        <v>0</v>
      </c>
      <c r="F487">
        <v>39.54712702</v>
      </c>
      <c r="G487">
        <v>-76.08210453</v>
      </c>
      <c r="H487" s="26">
        <v>1023.9</v>
      </c>
      <c r="I487" s="23">
        <f t="shared" si="56"/>
        <v>988.75</v>
      </c>
      <c r="J487">
        <f t="shared" si="57"/>
        <v>203.25371207088236</v>
      </c>
      <c r="K487" s="23">
        <f t="shared" si="58"/>
        <v>446.75371207088233</v>
      </c>
      <c r="L487" s="23">
        <f t="shared" si="55"/>
        <v>465.77271207088233</v>
      </c>
      <c r="M487" s="23">
        <f t="shared" si="59"/>
        <v>456.26321207088233</v>
      </c>
      <c r="N487" s="23">
        <v>1.8</v>
      </c>
      <c r="O487" s="23">
        <v>45.6</v>
      </c>
      <c r="P487" s="23">
        <v>30.4</v>
      </c>
      <c r="Q487" s="23">
        <f t="shared" si="60"/>
        <v>31.75</v>
      </c>
      <c r="S487"/>
      <c r="T487"/>
      <c r="Y487" s="30"/>
      <c r="Z487" s="30"/>
      <c r="AA487" s="30"/>
      <c r="AB487" s="30"/>
      <c r="AD487">
        <v>7553</v>
      </c>
      <c r="AE487">
        <v>710</v>
      </c>
      <c r="AF487">
        <v>418</v>
      </c>
      <c r="AG487">
        <v>140</v>
      </c>
      <c r="AH487">
        <v>52</v>
      </c>
      <c r="AI487">
        <v>115</v>
      </c>
      <c r="AJ487">
        <f t="shared" si="54"/>
        <v>160134.27561837455</v>
      </c>
      <c r="AK487">
        <f t="shared" si="54"/>
        <v>15053.003533568904</v>
      </c>
      <c r="AL487">
        <f t="shared" si="54"/>
        <v>8862.190812720848</v>
      </c>
      <c r="AM487">
        <f t="shared" si="54"/>
        <v>2968.197879858657</v>
      </c>
      <c r="AN487">
        <f t="shared" si="54"/>
        <v>1102.4734982332154</v>
      </c>
      <c r="AO487">
        <f t="shared" si="54"/>
        <v>2438.1625441696115</v>
      </c>
      <c r="AP487" s="26">
        <v>0.006</v>
      </c>
      <c r="AS487" s="26">
        <v>0.042</v>
      </c>
      <c r="AW487" s="24">
        <v>5.039</v>
      </c>
    </row>
    <row r="488" spans="1:49" ht="12.75">
      <c r="A488" s="19">
        <v>37694</v>
      </c>
      <c r="B488" s="22">
        <v>73</v>
      </c>
      <c r="C488" s="21">
        <v>0.845833361</v>
      </c>
      <c r="D488" s="20">
        <v>0.845833361</v>
      </c>
      <c r="E488" s="24">
        <v>0</v>
      </c>
      <c r="F488">
        <v>39.54598348</v>
      </c>
      <c r="G488">
        <v>-76.07346488</v>
      </c>
      <c r="H488" s="26">
        <v>1024.6</v>
      </c>
      <c r="I488" s="23">
        <f t="shared" si="56"/>
        <v>989.4499999999999</v>
      </c>
      <c r="J488">
        <f t="shared" si="57"/>
        <v>197.37688849084475</v>
      </c>
      <c r="K488" s="23">
        <f t="shared" si="58"/>
        <v>440.87688849084475</v>
      </c>
      <c r="L488" s="23">
        <f t="shared" si="55"/>
        <v>459.89588849084475</v>
      </c>
      <c r="M488" s="23">
        <f t="shared" si="59"/>
        <v>450.38638849084475</v>
      </c>
      <c r="N488" s="23">
        <v>1.8</v>
      </c>
      <c r="O488" s="23">
        <v>45.7</v>
      </c>
      <c r="P488" s="23">
        <v>30.9</v>
      </c>
      <c r="Q488" s="23">
        <f t="shared" si="60"/>
        <v>30.65</v>
      </c>
      <c r="S488">
        <v>2.26E-05</v>
      </c>
      <c r="T488">
        <v>1.59E-05</v>
      </c>
      <c r="U488">
        <v>1.06E-05</v>
      </c>
      <c r="V488">
        <v>-3.08E-07</v>
      </c>
      <c r="W488">
        <v>-2.13E-07</v>
      </c>
      <c r="X488">
        <v>-6.09E-07</v>
      </c>
      <c r="Y488" s="30">
        <v>963.5</v>
      </c>
      <c r="Z488" s="30">
        <v>288.5</v>
      </c>
      <c r="AA488" s="30">
        <v>282.4</v>
      </c>
      <c r="AB488" s="30">
        <v>14.3</v>
      </c>
      <c r="AD488">
        <v>7408</v>
      </c>
      <c r="AE488">
        <v>743</v>
      </c>
      <c r="AF488">
        <v>395</v>
      </c>
      <c r="AG488">
        <v>134</v>
      </c>
      <c r="AH488">
        <v>52</v>
      </c>
      <c r="AI488">
        <v>134</v>
      </c>
      <c r="AJ488">
        <f t="shared" si="54"/>
        <v>157060.07067137808</v>
      </c>
      <c r="AK488">
        <f t="shared" si="54"/>
        <v>15752.650176678444</v>
      </c>
      <c r="AL488">
        <f t="shared" si="54"/>
        <v>8374.558303886926</v>
      </c>
      <c r="AM488">
        <f t="shared" si="54"/>
        <v>2840.989399293286</v>
      </c>
      <c r="AN488">
        <f t="shared" si="54"/>
        <v>1102.4734982332154</v>
      </c>
      <c r="AO488">
        <f t="shared" si="54"/>
        <v>2840.989399293286</v>
      </c>
      <c r="AP488" s="26">
        <v>0.006</v>
      </c>
      <c r="AS488" s="26">
        <v>0.054</v>
      </c>
      <c r="AW488" s="24">
        <v>5.04</v>
      </c>
    </row>
    <row r="489" spans="1:49" ht="12.75">
      <c r="A489" s="19">
        <v>37694</v>
      </c>
      <c r="B489" s="22">
        <v>73</v>
      </c>
      <c r="C489" s="21">
        <v>0.845949054</v>
      </c>
      <c r="D489" s="20">
        <v>0.845949054</v>
      </c>
      <c r="E489" s="24">
        <v>0</v>
      </c>
      <c r="F489">
        <v>39.54462043</v>
      </c>
      <c r="G489">
        <v>-76.06487698</v>
      </c>
      <c r="H489" s="26">
        <v>1025.8</v>
      </c>
      <c r="I489" s="23">
        <f t="shared" si="56"/>
        <v>990.65</v>
      </c>
      <c r="J489">
        <f t="shared" si="57"/>
        <v>187.31199998387558</v>
      </c>
      <c r="K489" s="23">
        <f t="shared" si="58"/>
        <v>430.8119999838756</v>
      </c>
      <c r="L489" s="23">
        <f t="shared" si="55"/>
        <v>449.8309999838756</v>
      </c>
      <c r="M489" s="23">
        <f t="shared" si="59"/>
        <v>440.3214999838756</v>
      </c>
      <c r="N489" s="23">
        <v>1.9</v>
      </c>
      <c r="O489" s="23">
        <v>45.5</v>
      </c>
      <c r="P489" s="23">
        <v>30.4</v>
      </c>
      <c r="Q489" s="23">
        <f t="shared" si="60"/>
        <v>30.65</v>
      </c>
      <c r="S489"/>
      <c r="T489"/>
      <c r="Y489" s="30"/>
      <c r="Z489" s="30"/>
      <c r="AA489" s="30"/>
      <c r="AB489" s="30"/>
      <c r="AD489">
        <v>7820</v>
      </c>
      <c r="AE489">
        <v>748</v>
      </c>
      <c r="AF489">
        <v>410</v>
      </c>
      <c r="AG489">
        <v>161</v>
      </c>
      <c r="AH489">
        <v>39</v>
      </c>
      <c r="AI489">
        <v>111</v>
      </c>
      <c r="AJ489">
        <f t="shared" si="54"/>
        <v>165795.05300353357</v>
      </c>
      <c r="AK489">
        <f t="shared" si="54"/>
        <v>15858.657243816255</v>
      </c>
      <c r="AL489">
        <f t="shared" si="54"/>
        <v>8692.579505300353</v>
      </c>
      <c r="AM489">
        <f t="shared" si="54"/>
        <v>3413.427561837456</v>
      </c>
      <c r="AN489">
        <f t="shared" si="54"/>
        <v>826.8551236749116</v>
      </c>
      <c r="AO489">
        <f t="shared" si="54"/>
        <v>2353.356890459364</v>
      </c>
      <c r="AP489" s="26">
        <v>0.006</v>
      </c>
      <c r="AS489" s="26">
        <v>0.043</v>
      </c>
      <c r="AW489" s="24">
        <v>5.039</v>
      </c>
    </row>
    <row r="490" spans="1:49" ht="12.75">
      <c r="A490" s="19">
        <v>37694</v>
      </c>
      <c r="B490" s="22">
        <v>73</v>
      </c>
      <c r="C490" s="21">
        <v>0.846064806</v>
      </c>
      <c r="D490" s="20">
        <v>0.846064806</v>
      </c>
      <c r="E490" s="24">
        <v>0</v>
      </c>
      <c r="F490">
        <v>39.54283904</v>
      </c>
      <c r="G490">
        <v>-76.05639929</v>
      </c>
      <c r="H490" s="26">
        <v>1026.3</v>
      </c>
      <c r="I490" s="23">
        <f t="shared" si="56"/>
        <v>991.15</v>
      </c>
      <c r="J490">
        <f t="shared" si="57"/>
        <v>183.1218942475796</v>
      </c>
      <c r="K490" s="23">
        <f t="shared" si="58"/>
        <v>426.6218942475796</v>
      </c>
      <c r="L490" s="23">
        <f t="shared" si="55"/>
        <v>445.6408942475796</v>
      </c>
      <c r="M490" s="23">
        <f t="shared" si="59"/>
        <v>436.1313942475796</v>
      </c>
      <c r="N490" s="23">
        <v>1.9</v>
      </c>
      <c r="O490" s="23">
        <v>45.2</v>
      </c>
      <c r="P490" s="23">
        <v>31</v>
      </c>
      <c r="Q490" s="23">
        <f t="shared" si="60"/>
        <v>30.7</v>
      </c>
      <c r="S490"/>
      <c r="T490"/>
      <c r="Y490" s="30"/>
      <c r="Z490" s="30"/>
      <c r="AA490" s="30"/>
      <c r="AB490" s="30"/>
      <c r="AD490">
        <v>7685</v>
      </c>
      <c r="AE490">
        <v>721</v>
      </c>
      <c r="AF490">
        <v>387</v>
      </c>
      <c r="AG490">
        <v>131</v>
      </c>
      <c r="AH490">
        <v>48</v>
      </c>
      <c r="AI490">
        <v>146</v>
      </c>
      <c r="AJ490">
        <f t="shared" si="54"/>
        <v>162932.8621908127</v>
      </c>
      <c r="AK490">
        <f t="shared" si="54"/>
        <v>15286.219081272084</v>
      </c>
      <c r="AL490">
        <f t="shared" si="54"/>
        <v>8204.946996466431</v>
      </c>
      <c r="AM490">
        <f t="shared" si="54"/>
        <v>2777.3851590106005</v>
      </c>
      <c r="AN490">
        <f t="shared" si="54"/>
        <v>1017.6678445229682</v>
      </c>
      <c r="AO490">
        <f t="shared" si="54"/>
        <v>3095.406360424028</v>
      </c>
      <c r="AP490" s="26">
        <v>0.003</v>
      </c>
      <c r="AS490" s="26">
        <v>0.039</v>
      </c>
      <c r="AW490" s="24">
        <v>5.037</v>
      </c>
    </row>
    <row r="491" spans="1:49" ht="12.75">
      <c r="A491" s="19">
        <v>37694</v>
      </c>
      <c r="B491" s="22">
        <v>73</v>
      </c>
      <c r="C491" s="21">
        <v>0.846180558</v>
      </c>
      <c r="D491" s="20">
        <v>0.846180558</v>
      </c>
      <c r="E491" s="24">
        <v>0</v>
      </c>
      <c r="F491">
        <v>39.54052812</v>
      </c>
      <c r="G491">
        <v>-76.04808271</v>
      </c>
      <c r="H491" s="26">
        <v>1027.1</v>
      </c>
      <c r="I491" s="23">
        <f t="shared" si="56"/>
        <v>991.9499999999999</v>
      </c>
      <c r="J491">
        <f t="shared" si="57"/>
        <v>176.42211969464077</v>
      </c>
      <c r="K491" s="23">
        <f t="shared" si="58"/>
        <v>419.92211969464074</v>
      </c>
      <c r="L491" s="23">
        <f t="shared" si="55"/>
        <v>438.94111969464075</v>
      </c>
      <c r="M491" s="23">
        <f t="shared" si="59"/>
        <v>429.43161969464074</v>
      </c>
      <c r="N491" s="23">
        <v>1.9</v>
      </c>
      <c r="O491" s="23">
        <v>44.8</v>
      </c>
      <c r="P491" s="23">
        <v>29.1</v>
      </c>
      <c r="Q491" s="23">
        <f t="shared" si="60"/>
        <v>30.05</v>
      </c>
      <c r="S491">
        <v>2.55E-05</v>
      </c>
      <c r="T491">
        <v>1.73E-05</v>
      </c>
      <c r="U491">
        <v>1.11E-05</v>
      </c>
      <c r="V491">
        <v>-3.51E-07</v>
      </c>
      <c r="W491">
        <v>-1.79E-07</v>
      </c>
      <c r="X491">
        <v>-6.4E-07</v>
      </c>
      <c r="Y491" s="30">
        <v>965.6</v>
      </c>
      <c r="Z491" s="30">
        <v>288.5</v>
      </c>
      <c r="AA491" s="30">
        <v>282.4</v>
      </c>
      <c r="AB491" s="30">
        <v>14.5</v>
      </c>
      <c r="AD491"/>
      <c r="AE491"/>
      <c r="AF491"/>
      <c r="AG491"/>
      <c r="AH491"/>
      <c r="AI491"/>
      <c r="AJ491"/>
      <c r="AK491"/>
      <c r="AL491"/>
      <c r="AM491"/>
      <c r="AN491"/>
      <c r="AO491"/>
      <c r="AP491" s="26">
        <v>0.004</v>
      </c>
      <c r="AS491" s="26">
        <v>0.05</v>
      </c>
      <c r="AW491" s="24">
        <v>5.038</v>
      </c>
    </row>
    <row r="492" spans="1:49" ht="12.75">
      <c r="A492" s="19">
        <v>37694</v>
      </c>
      <c r="B492" s="22">
        <v>73</v>
      </c>
      <c r="C492" s="21">
        <v>0.84629631</v>
      </c>
      <c r="D492" s="20">
        <v>0.84629631</v>
      </c>
      <c r="E492" s="24">
        <v>0</v>
      </c>
      <c r="F492">
        <v>39.53738083</v>
      </c>
      <c r="G492">
        <v>-76.04038386</v>
      </c>
      <c r="H492" s="26">
        <v>1025.3</v>
      </c>
      <c r="I492" s="23">
        <f t="shared" si="56"/>
        <v>990.15</v>
      </c>
      <c r="J492">
        <f t="shared" si="57"/>
        <v>191.50422108058777</v>
      </c>
      <c r="K492" s="23">
        <f t="shared" si="58"/>
        <v>435.00422108058774</v>
      </c>
      <c r="L492" s="23">
        <f t="shared" si="55"/>
        <v>454.02322108058775</v>
      </c>
      <c r="M492" s="23">
        <f t="shared" si="59"/>
        <v>444.51372108058774</v>
      </c>
      <c r="N492" s="23">
        <v>1.6</v>
      </c>
      <c r="O492" s="23">
        <v>43.8</v>
      </c>
      <c r="P492" s="23">
        <v>35.2</v>
      </c>
      <c r="Q492" s="23">
        <f t="shared" si="60"/>
        <v>32.150000000000006</v>
      </c>
      <c r="S492"/>
      <c r="T492"/>
      <c r="Y492" s="30"/>
      <c r="Z492" s="30"/>
      <c r="AA492" s="30"/>
      <c r="AB492" s="30"/>
      <c r="AC492">
        <v>16883</v>
      </c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26">
        <v>0.005</v>
      </c>
      <c r="AS492" s="26">
        <v>0.044</v>
      </c>
      <c r="AW492" s="24">
        <v>5.039</v>
      </c>
    </row>
    <row r="493" spans="1:49" ht="12.75">
      <c r="A493" s="19">
        <v>37694</v>
      </c>
      <c r="B493" s="22">
        <v>73</v>
      </c>
      <c r="C493" s="21">
        <v>0.846412063</v>
      </c>
      <c r="D493" s="20">
        <v>0.846412063</v>
      </c>
      <c r="E493" s="24">
        <v>0</v>
      </c>
      <c r="F493">
        <v>39.53387116</v>
      </c>
      <c r="G493">
        <v>-76.03298244</v>
      </c>
      <c r="H493" s="26">
        <v>1023.9</v>
      </c>
      <c r="I493" s="23">
        <f t="shared" si="56"/>
        <v>988.75</v>
      </c>
      <c r="J493">
        <f t="shared" si="57"/>
        <v>203.25371207088236</v>
      </c>
      <c r="K493" s="23">
        <f t="shared" si="58"/>
        <v>446.75371207088233</v>
      </c>
      <c r="L493" s="23">
        <f t="shared" si="55"/>
        <v>465.77271207088233</v>
      </c>
      <c r="M493" s="23">
        <f t="shared" si="59"/>
        <v>456.26321207088233</v>
      </c>
      <c r="N493" s="23">
        <v>1.2</v>
      </c>
      <c r="O493" s="23">
        <v>43.8</v>
      </c>
      <c r="P493" s="23">
        <v>31.6</v>
      </c>
      <c r="Q493" s="23">
        <f t="shared" si="60"/>
        <v>33.400000000000006</v>
      </c>
      <c r="S493"/>
      <c r="T493"/>
      <c r="Y493" s="30"/>
      <c r="Z493" s="30"/>
      <c r="AA493" s="30"/>
      <c r="AB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26">
        <v>0.003</v>
      </c>
      <c r="AS493" s="26">
        <v>0.041</v>
      </c>
      <c r="AW493" s="24">
        <v>5.038</v>
      </c>
    </row>
    <row r="494" spans="1:49" ht="12.75">
      <c r="A494" s="19">
        <v>37694</v>
      </c>
      <c r="B494" s="22">
        <v>73</v>
      </c>
      <c r="C494" s="21">
        <v>0.846527755</v>
      </c>
      <c r="D494" s="20">
        <v>0.846527755</v>
      </c>
      <c r="E494" s="24">
        <v>0</v>
      </c>
      <c r="F494">
        <v>39.53031174</v>
      </c>
      <c r="G494">
        <v>-76.02588526</v>
      </c>
      <c r="H494" s="26">
        <v>1022.3</v>
      </c>
      <c r="I494" s="23">
        <f t="shared" si="56"/>
        <v>987.15</v>
      </c>
      <c r="J494">
        <f t="shared" si="57"/>
        <v>216.7020901256227</v>
      </c>
      <c r="K494" s="23">
        <f t="shared" si="58"/>
        <v>460.2020901256227</v>
      </c>
      <c r="L494" s="23">
        <f t="shared" si="55"/>
        <v>479.2210901256227</v>
      </c>
      <c r="M494" s="23">
        <f t="shared" si="59"/>
        <v>469.7115901256227</v>
      </c>
      <c r="N494" s="23">
        <v>1.1</v>
      </c>
      <c r="O494" s="23">
        <v>43.8</v>
      </c>
      <c r="P494" s="23">
        <v>31.3</v>
      </c>
      <c r="Q494" s="23">
        <f t="shared" si="60"/>
        <v>31.450000000000003</v>
      </c>
      <c r="S494">
        <v>2.57E-05</v>
      </c>
      <c r="T494">
        <v>1.77E-05</v>
      </c>
      <c r="U494">
        <v>1.18E-05</v>
      </c>
      <c r="V494">
        <v>-2.76E-07</v>
      </c>
      <c r="W494">
        <v>-1.32E-07</v>
      </c>
      <c r="X494">
        <v>-7.81E-07</v>
      </c>
      <c r="Y494" s="30">
        <v>963.4</v>
      </c>
      <c r="Z494" s="30">
        <v>288.4</v>
      </c>
      <c r="AA494" s="30">
        <v>282.4</v>
      </c>
      <c r="AB494" s="30">
        <v>14.5</v>
      </c>
      <c r="AD494"/>
      <c r="AE494"/>
      <c r="AF494"/>
      <c r="AG494"/>
      <c r="AH494"/>
      <c r="AI494"/>
      <c r="AJ494"/>
      <c r="AK494"/>
      <c r="AL494"/>
      <c r="AM494"/>
      <c r="AN494"/>
      <c r="AO494"/>
      <c r="AP494" s="26">
        <v>0.004</v>
      </c>
      <c r="AS494" s="26">
        <v>0.05</v>
      </c>
      <c r="AW494" s="24">
        <v>5.037</v>
      </c>
    </row>
    <row r="495" spans="1:49" ht="12.75">
      <c r="A495" s="19">
        <v>37694</v>
      </c>
      <c r="B495" s="22">
        <v>73</v>
      </c>
      <c r="C495" s="21">
        <v>0.846643507</v>
      </c>
      <c r="D495" s="20">
        <v>0.846643507</v>
      </c>
      <c r="E495" s="24">
        <v>0</v>
      </c>
      <c r="F495">
        <v>39.52668673</v>
      </c>
      <c r="G495">
        <v>-76.01908138</v>
      </c>
      <c r="H495" s="26">
        <v>1021.6</v>
      </c>
      <c r="I495" s="23">
        <f t="shared" si="56"/>
        <v>986.45</v>
      </c>
      <c r="J495">
        <f t="shared" si="57"/>
        <v>222.59261120805735</v>
      </c>
      <c r="K495" s="23">
        <f t="shared" si="58"/>
        <v>466.09261120805735</v>
      </c>
      <c r="L495" s="23">
        <f t="shared" si="55"/>
        <v>485.11161120805735</v>
      </c>
      <c r="M495" s="23">
        <f t="shared" si="59"/>
        <v>475.60211120805735</v>
      </c>
      <c r="N495" s="23">
        <v>1.4</v>
      </c>
      <c r="O495" s="23">
        <v>43.6</v>
      </c>
      <c r="P495" s="23">
        <v>30.4</v>
      </c>
      <c r="Q495" s="23">
        <f t="shared" si="60"/>
        <v>30.85</v>
      </c>
      <c r="S495"/>
      <c r="T495"/>
      <c r="Y495" s="30"/>
      <c r="Z495" s="30"/>
      <c r="AA495" s="30"/>
      <c r="AB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26">
        <v>0.006</v>
      </c>
      <c r="AS495" s="26">
        <v>0.052</v>
      </c>
      <c r="AW495" s="24">
        <v>5.038</v>
      </c>
    </row>
    <row r="496" spans="1:49" ht="12.75">
      <c r="A496" s="19">
        <v>37694</v>
      </c>
      <c r="B496" s="22">
        <v>73</v>
      </c>
      <c r="C496" s="21">
        <v>0.84675926</v>
      </c>
      <c r="D496" s="20">
        <v>0.84675926</v>
      </c>
      <c r="E496" s="24">
        <v>0</v>
      </c>
      <c r="F496">
        <v>39.52290712</v>
      </c>
      <c r="G496">
        <v>-76.01250827</v>
      </c>
      <c r="H496" s="26">
        <v>1020.9</v>
      </c>
      <c r="I496" s="23">
        <f t="shared" si="56"/>
        <v>985.75</v>
      </c>
      <c r="J496">
        <f t="shared" si="57"/>
        <v>228.48731377827696</v>
      </c>
      <c r="K496" s="23">
        <f t="shared" si="58"/>
        <v>471.987313778277</v>
      </c>
      <c r="L496" s="23">
        <f t="shared" si="55"/>
        <v>491.006313778277</v>
      </c>
      <c r="M496" s="23">
        <f t="shared" si="59"/>
        <v>481.496813778277</v>
      </c>
      <c r="N496" s="23">
        <v>1.4</v>
      </c>
      <c r="O496" s="23">
        <v>43.3</v>
      </c>
      <c r="P496" s="23">
        <v>32.6</v>
      </c>
      <c r="Q496" s="23">
        <f t="shared" si="60"/>
        <v>31.5</v>
      </c>
      <c r="S496"/>
      <c r="T496"/>
      <c r="Y496" s="30"/>
      <c r="Z496" s="30"/>
      <c r="AA496" s="30"/>
      <c r="AB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26">
        <v>0.004</v>
      </c>
      <c r="AS496" s="26">
        <v>0.06</v>
      </c>
      <c r="AW496" s="24">
        <v>5.039</v>
      </c>
    </row>
    <row r="497" spans="1:49" ht="12.75">
      <c r="A497" s="19">
        <v>37694</v>
      </c>
      <c r="B497" s="22">
        <v>73</v>
      </c>
      <c r="C497" s="21">
        <v>0.846875012</v>
      </c>
      <c r="D497" s="20">
        <v>0.846875012</v>
      </c>
      <c r="E497" s="24">
        <v>0</v>
      </c>
      <c r="F497">
        <v>39.5188255</v>
      </c>
      <c r="G497">
        <v>-76.00602517</v>
      </c>
      <c r="H497" s="26">
        <v>1021</v>
      </c>
      <c r="I497" s="23">
        <f t="shared" si="56"/>
        <v>985.85</v>
      </c>
      <c r="J497">
        <f t="shared" si="57"/>
        <v>227.64495717661998</v>
      </c>
      <c r="K497" s="23">
        <f t="shared" si="58"/>
        <v>471.14495717662</v>
      </c>
      <c r="L497" s="23">
        <f t="shared" si="55"/>
        <v>490.16395717662</v>
      </c>
      <c r="M497" s="23">
        <f t="shared" si="59"/>
        <v>480.65445717662</v>
      </c>
      <c r="N497" s="23">
        <v>1.3</v>
      </c>
      <c r="O497" s="23">
        <v>43.6</v>
      </c>
      <c r="P497" s="23">
        <v>31.7</v>
      </c>
      <c r="Q497" s="23">
        <f t="shared" si="60"/>
        <v>32.15</v>
      </c>
      <c r="S497"/>
      <c r="T497"/>
      <c r="Y497" s="30"/>
      <c r="Z497" s="30"/>
      <c r="AA497" s="30"/>
      <c r="AB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26">
        <v>0.001</v>
      </c>
      <c r="AS497" s="26">
        <v>0.04</v>
      </c>
      <c r="AW497" s="24">
        <v>5.038</v>
      </c>
    </row>
    <row r="498" spans="1:49" ht="12.75">
      <c r="A498" s="19">
        <v>37694</v>
      </c>
      <c r="B498" s="22">
        <v>73</v>
      </c>
      <c r="C498" s="21">
        <v>0.846990764</v>
      </c>
      <c r="D498" s="20">
        <v>0.846990764</v>
      </c>
      <c r="E498" s="24">
        <v>0</v>
      </c>
      <c r="F498">
        <v>39.51458299</v>
      </c>
      <c r="G498">
        <v>-75.99967613</v>
      </c>
      <c r="H498" s="26">
        <v>1021.1</v>
      </c>
      <c r="I498" s="23">
        <f t="shared" si="56"/>
        <v>985.95</v>
      </c>
      <c r="J498">
        <f t="shared" si="57"/>
        <v>226.80268601533487</v>
      </c>
      <c r="K498" s="23">
        <f t="shared" si="58"/>
        <v>470.30268601533487</v>
      </c>
      <c r="L498" s="23">
        <f t="shared" si="55"/>
        <v>489.3216860153349</v>
      </c>
      <c r="M498" s="23">
        <f t="shared" si="59"/>
        <v>479.8121860153349</v>
      </c>
      <c r="N498" s="23">
        <v>1.5</v>
      </c>
      <c r="O498" s="23">
        <v>44.2</v>
      </c>
      <c r="P498" s="23">
        <v>33.6</v>
      </c>
      <c r="Q498" s="23">
        <f t="shared" si="60"/>
        <v>32.65</v>
      </c>
      <c r="S498">
        <v>2.59E-05</v>
      </c>
      <c r="T498">
        <v>1.78E-05</v>
      </c>
      <c r="U498">
        <v>1.19E-05</v>
      </c>
      <c r="V498">
        <v>-2.63E-07</v>
      </c>
      <c r="W498">
        <v>-2.01E-07</v>
      </c>
      <c r="X498">
        <v>-5.87E-07</v>
      </c>
      <c r="Y498" s="30">
        <v>960.6</v>
      </c>
      <c r="Z498" s="30">
        <v>288.4</v>
      </c>
      <c r="AA498" s="30">
        <v>282.3</v>
      </c>
      <c r="AB498" s="30">
        <v>14.5</v>
      </c>
      <c r="AC498">
        <v>15575</v>
      </c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26">
        <v>0.004</v>
      </c>
      <c r="AS498" s="26">
        <v>0.04</v>
      </c>
      <c r="AW498" s="24">
        <v>5.038</v>
      </c>
    </row>
    <row r="499" spans="1:49" ht="12.75">
      <c r="A499" s="19">
        <v>37694</v>
      </c>
      <c r="B499" s="22">
        <v>73</v>
      </c>
      <c r="C499" s="21">
        <v>0.847106457</v>
      </c>
      <c r="D499" s="20">
        <v>0.847106457</v>
      </c>
      <c r="E499" s="24">
        <v>0</v>
      </c>
      <c r="F499">
        <v>39.51019354</v>
      </c>
      <c r="G499">
        <v>-75.99324202</v>
      </c>
      <c r="H499" s="26">
        <v>1020.3</v>
      </c>
      <c r="I499" s="23">
        <f t="shared" si="56"/>
        <v>985.15</v>
      </c>
      <c r="J499">
        <f t="shared" si="57"/>
        <v>233.5432486071547</v>
      </c>
      <c r="K499" s="23">
        <f t="shared" si="58"/>
        <v>477.04324860715474</v>
      </c>
      <c r="L499" s="23">
        <f t="shared" si="55"/>
        <v>496.06224860715474</v>
      </c>
      <c r="M499" s="23">
        <f t="shared" si="59"/>
        <v>486.55274860715474</v>
      </c>
      <c r="N499" s="23">
        <v>1.3</v>
      </c>
      <c r="O499" s="23">
        <v>43.9</v>
      </c>
      <c r="P499" s="23">
        <v>33.8</v>
      </c>
      <c r="Q499" s="23">
        <f t="shared" si="60"/>
        <v>33.7</v>
      </c>
      <c r="S499"/>
      <c r="T499"/>
      <c r="Y499" s="30"/>
      <c r="Z499" s="30"/>
      <c r="AA499" s="30"/>
      <c r="AB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26">
        <v>0.005</v>
      </c>
      <c r="AS499" s="26">
        <v>0.051</v>
      </c>
      <c r="AW499" s="24">
        <v>5.039</v>
      </c>
    </row>
    <row r="500" spans="1:49" ht="12.75">
      <c r="A500" s="19">
        <v>37694</v>
      </c>
      <c r="B500" s="22">
        <v>73</v>
      </c>
      <c r="C500" s="21">
        <v>0.847222209</v>
      </c>
      <c r="D500" s="20">
        <v>0.847222209</v>
      </c>
      <c r="E500" s="24">
        <v>0</v>
      </c>
      <c r="F500">
        <v>39.50557449</v>
      </c>
      <c r="G500">
        <v>-75.98686499</v>
      </c>
      <c r="H500" s="26">
        <v>1020.2</v>
      </c>
      <c r="I500" s="23">
        <f t="shared" si="56"/>
        <v>985.0500000000001</v>
      </c>
      <c r="J500">
        <f t="shared" si="57"/>
        <v>234.38620377709904</v>
      </c>
      <c r="K500" s="23">
        <f t="shared" si="58"/>
        <v>477.886203777099</v>
      </c>
      <c r="L500" s="23">
        <f t="shared" si="55"/>
        <v>496.905203777099</v>
      </c>
      <c r="M500" s="23">
        <f t="shared" si="59"/>
        <v>487.395703777099</v>
      </c>
      <c r="N500" s="23">
        <v>1.3</v>
      </c>
      <c r="O500" s="23">
        <v>43.1</v>
      </c>
      <c r="P500" s="23">
        <v>35.7</v>
      </c>
      <c r="Q500" s="23">
        <f t="shared" si="60"/>
        <v>34.75</v>
      </c>
      <c r="S500"/>
      <c r="T500"/>
      <c r="Y500" s="30"/>
      <c r="Z500" s="30"/>
      <c r="AA500" s="30"/>
      <c r="AB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26">
        <v>0.005</v>
      </c>
      <c r="AS500" s="26">
        <v>0.06</v>
      </c>
      <c r="AW500" s="24">
        <v>5.038</v>
      </c>
    </row>
    <row r="501" spans="1:49" ht="12.75">
      <c r="A501" s="19">
        <v>37694</v>
      </c>
      <c r="B501" s="22">
        <v>73</v>
      </c>
      <c r="C501" s="21">
        <v>0.847337961</v>
      </c>
      <c r="D501" s="20">
        <v>0.847337961</v>
      </c>
      <c r="E501" s="24">
        <v>0</v>
      </c>
      <c r="F501">
        <v>39.5014274</v>
      </c>
      <c r="G501">
        <v>-75.98006686</v>
      </c>
      <c r="H501" s="26">
        <v>1019.8</v>
      </c>
      <c r="I501" s="23">
        <f t="shared" si="56"/>
        <v>984.65</v>
      </c>
      <c r="J501">
        <f t="shared" si="57"/>
        <v>237.7588804227426</v>
      </c>
      <c r="K501" s="23">
        <f t="shared" si="58"/>
        <v>481.2588804227426</v>
      </c>
      <c r="L501" s="23">
        <f t="shared" si="55"/>
        <v>500.2778804227426</v>
      </c>
      <c r="M501" s="23">
        <f t="shared" si="59"/>
        <v>490.7683804227426</v>
      </c>
      <c r="N501" s="23">
        <v>1.4</v>
      </c>
      <c r="O501" s="23">
        <v>42.8</v>
      </c>
      <c r="P501" s="23">
        <v>33.5</v>
      </c>
      <c r="Q501" s="23">
        <f t="shared" si="60"/>
        <v>34.6</v>
      </c>
      <c r="S501">
        <v>2.55E-05</v>
      </c>
      <c r="T501">
        <v>1.86E-05</v>
      </c>
      <c r="U501">
        <v>1.2E-05</v>
      </c>
      <c r="V501">
        <v>-2.57E-07</v>
      </c>
      <c r="W501">
        <v>-2.43E-07</v>
      </c>
      <c r="X501">
        <v>-7.24E-07</v>
      </c>
      <c r="Y501" s="30">
        <v>960</v>
      </c>
      <c r="Z501" s="30">
        <v>288.4</v>
      </c>
      <c r="AA501" s="30">
        <v>282.3</v>
      </c>
      <c r="AB501" s="30">
        <v>14.5</v>
      </c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26">
        <v>0.004</v>
      </c>
      <c r="AS501" s="26">
        <v>0.049</v>
      </c>
      <c r="AW501" s="24">
        <v>5.036</v>
      </c>
    </row>
    <row r="502" spans="1:49" ht="12.75">
      <c r="A502" s="19">
        <v>37694</v>
      </c>
      <c r="B502" s="22">
        <v>73</v>
      </c>
      <c r="C502" s="21">
        <v>0.847453713</v>
      </c>
      <c r="D502" s="20">
        <v>0.847453713</v>
      </c>
      <c r="E502" s="24">
        <v>0</v>
      </c>
      <c r="F502">
        <v>39.4979232</v>
      </c>
      <c r="G502">
        <v>-75.97267084</v>
      </c>
      <c r="H502" s="26">
        <v>1017.8</v>
      </c>
      <c r="I502" s="23">
        <f t="shared" si="56"/>
        <v>982.65</v>
      </c>
      <c r="J502">
        <f t="shared" si="57"/>
        <v>254.6428416544152</v>
      </c>
      <c r="K502" s="23">
        <f t="shared" si="58"/>
        <v>498.1428416544152</v>
      </c>
      <c r="L502" s="23">
        <f t="shared" si="55"/>
        <v>517.1618416544152</v>
      </c>
      <c r="M502" s="23">
        <f t="shared" si="59"/>
        <v>507.6523416544152</v>
      </c>
      <c r="N502" s="23">
        <v>1.1</v>
      </c>
      <c r="O502" s="23">
        <v>43</v>
      </c>
      <c r="P502" s="23">
        <v>36.2</v>
      </c>
      <c r="Q502" s="23">
        <f t="shared" si="60"/>
        <v>34.85</v>
      </c>
      <c r="S502"/>
      <c r="T502"/>
      <c r="Y502" s="30"/>
      <c r="Z502" s="30"/>
      <c r="AA502" s="30"/>
      <c r="AB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26">
        <v>0.006</v>
      </c>
      <c r="AS502" s="26">
        <v>0.051</v>
      </c>
      <c r="AW502" s="24">
        <v>5.038</v>
      </c>
    </row>
    <row r="503" spans="1:49" ht="12.75">
      <c r="A503" s="19">
        <v>37694</v>
      </c>
      <c r="B503" s="22">
        <v>73</v>
      </c>
      <c r="C503" s="21">
        <v>0.847569466</v>
      </c>
      <c r="D503" s="20">
        <v>0.847569466</v>
      </c>
      <c r="E503" s="24">
        <v>0</v>
      </c>
      <c r="F503">
        <v>39.49447244</v>
      </c>
      <c r="G503">
        <v>-75.96536005</v>
      </c>
      <c r="H503" s="26">
        <v>1018.2</v>
      </c>
      <c r="I503" s="23">
        <f t="shared" si="56"/>
        <v>983.0500000000001</v>
      </c>
      <c r="J503">
        <f t="shared" si="57"/>
        <v>251.2633019539043</v>
      </c>
      <c r="K503" s="23">
        <f t="shared" si="58"/>
        <v>494.76330195390426</v>
      </c>
      <c r="L503" s="23">
        <f t="shared" si="55"/>
        <v>513.7823019539043</v>
      </c>
      <c r="M503" s="23">
        <f t="shared" si="59"/>
        <v>504.27280195390426</v>
      </c>
      <c r="N503" s="23">
        <v>1.5</v>
      </c>
      <c r="O503" s="23">
        <v>43.1</v>
      </c>
      <c r="P503" s="23">
        <v>32.7</v>
      </c>
      <c r="Q503" s="23">
        <f t="shared" si="60"/>
        <v>34.45</v>
      </c>
      <c r="S503"/>
      <c r="T503"/>
      <c r="Y503" s="30"/>
      <c r="Z503" s="30"/>
      <c r="AA503" s="30"/>
      <c r="AB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26">
        <v>0.003</v>
      </c>
      <c r="AS503" s="26">
        <v>0.051</v>
      </c>
      <c r="AW503" s="24">
        <v>5.037</v>
      </c>
    </row>
    <row r="504" spans="1:49" ht="12.75">
      <c r="A504" s="19">
        <v>37694</v>
      </c>
      <c r="B504" s="22">
        <v>73</v>
      </c>
      <c r="C504" s="21">
        <v>0.847685158</v>
      </c>
      <c r="D504" s="20">
        <v>0.847685158</v>
      </c>
      <c r="E504" s="24">
        <v>0</v>
      </c>
      <c r="F504">
        <v>39.48967849</v>
      </c>
      <c r="G504">
        <v>-75.95957491</v>
      </c>
      <c r="H504" s="26">
        <v>1019.1</v>
      </c>
      <c r="I504" s="23">
        <f t="shared" si="56"/>
        <v>983.95</v>
      </c>
      <c r="J504">
        <f t="shared" si="57"/>
        <v>243.6643626998793</v>
      </c>
      <c r="K504" s="23">
        <f t="shared" si="58"/>
        <v>487.1643626998793</v>
      </c>
      <c r="L504" s="23">
        <f t="shared" si="55"/>
        <v>506.1833626998793</v>
      </c>
      <c r="M504" s="23">
        <f t="shared" si="59"/>
        <v>496.6738626998793</v>
      </c>
      <c r="N504" s="23">
        <v>1.3</v>
      </c>
      <c r="O504" s="23">
        <v>43</v>
      </c>
      <c r="P504" s="23">
        <v>33.2</v>
      </c>
      <c r="Q504" s="23">
        <f t="shared" si="60"/>
        <v>32.95</v>
      </c>
      <c r="S504">
        <v>2.47E-05</v>
      </c>
      <c r="T504">
        <v>1.71E-05</v>
      </c>
      <c r="U504">
        <v>1.12E-05</v>
      </c>
      <c r="V504">
        <v>-2.31E-07</v>
      </c>
      <c r="W504">
        <v>-8.72E-08</v>
      </c>
      <c r="X504">
        <v>-6.3E-07</v>
      </c>
      <c r="Y504" s="30">
        <v>958.2</v>
      </c>
      <c r="Z504" s="30">
        <v>288.4</v>
      </c>
      <c r="AA504" s="30">
        <v>282.3</v>
      </c>
      <c r="AB504" s="30">
        <v>14.5</v>
      </c>
      <c r="AC504">
        <v>12520</v>
      </c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26">
        <v>0.002</v>
      </c>
      <c r="AS504" s="26">
        <v>0.04</v>
      </c>
      <c r="AW504" s="24">
        <v>5.037</v>
      </c>
    </row>
    <row r="505" spans="1:49" ht="12.75">
      <c r="A505" s="19">
        <v>37694</v>
      </c>
      <c r="B505" s="22">
        <v>73</v>
      </c>
      <c r="C505" s="21">
        <v>0.84780091</v>
      </c>
      <c r="D505" s="20">
        <v>0.84780091</v>
      </c>
      <c r="E505" s="24">
        <v>0</v>
      </c>
      <c r="F505">
        <v>39.48374287</v>
      </c>
      <c r="G505">
        <v>-75.9559201</v>
      </c>
      <c r="H505" s="26">
        <v>1020.6</v>
      </c>
      <c r="I505" s="23">
        <f t="shared" si="56"/>
        <v>985.45</v>
      </c>
      <c r="J505">
        <f t="shared" si="57"/>
        <v>231.01489639884574</v>
      </c>
      <c r="K505" s="23">
        <f t="shared" si="58"/>
        <v>474.51489639884574</v>
      </c>
      <c r="L505" s="23">
        <f t="shared" si="55"/>
        <v>493.53389639884574</v>
      </c>
      <c r="M505" s="23">
        <f t="shared" si="59"/>
        <v>484.02439639884574</v>
      </c>
      <c r="N505" s="23">
        <v>1.5</v>
      </c>
      <c r="O505" s="23">
        <v>42.7</v>
      </c>
      <c r="P505" s="23">
        <v>33.2</v>
      </c>
      <c r="Q505" s="23">
        <f t="shared" si="60"/>
        <v>33.2</v>
      </c>
      <c r="S505"/>
      <c r="T505"/>
      <c r="Y505" s="30"/>
      <c r="Z505" s="30"/>
      <c r="AA505" s="30"/>
      <c r="AB505" s="30"/>
      <c r="AD505">
        <v>7520</v>
      </c>
      <c r="AE505">
        <v>710</v>
      </c>
      <c r="AF505">
        <v>396</v>
      </c>
      <c r="AG505">
        <v>113</v>
      </c>
      <c r="AH505">
        <v>47</v>
      </c>
      <c r="AI505">
        <v>137</v>
      </c>
      <c r="AJ505">
        <f aca="true" t="shared" si="61" ref="AJ505:AO540">IF(AD505&gt;0,(AD505*(60/1))/2.83,"")</f>
        <v>159434.62897526502</v>
      </c>
      <c r="AK505">
        <f t="shared" si="61"/>
        <v>15053.003533568904</v>
      </c>
      <c r="AL505">
        <f t="shared" si="61"/>
        <v>8395.759717314488</v>
      </c>
      <c r="AM505">
        <f t="shared" si="61"/>
        <v>2395.7597173144877</v>
      </c>
      <c r="AN505">
        <f t="shared" si="61"/>
        <v>996.4664310954064</v>
      </c>
      <c r="AO505">
        <f t="shared" si="61"/>
        <v>2904.593639575972</v>
      </c>
      <c r="AP505" s="26">
        <v>0.006</v>
      </c>
      <c r="AS505" s="26">
        <v>0.04</v>
      </c>
      <c r="AW505" s="24">
        <v>5.037</v>
      </c>
    </row>
    <row r="506" spans="1:49" ht="12.75">
      <c r="A506" s="19">
        <v>37694</v>
      </c>
      <c r="B506" s="22">
        <v>73</v>
      </c>
      <c r="C506" s="21">
        <v>0.847916663</v>
      </c>
      <c r="D506" s="20">
        <v>0.847916663</v>
      </c>
      <c r="E506" s="24">
        <v>0</v>
      </c>
      <c r="F506">
        <v>39.47729061</v>
      </c>
      <c r="G506">
        <v>-75.95544872</v>
      </c>
      <c r="H506" s="26">
        <v>1022.3</v>
      </c>
      <c r="I506" s="23">
        <f t="shared" si="56"/>
        <v>987.15</v>
      </c>
      <c r="J506">
        <f t="shared" si="57"/>
        <v>216.7020901256227</v>
      </c>
      <c r="K506" s="23">
        <f t="shared" si="58"/>
        <v>460.2020901256227</v>
      </c>
      <c r="L506" s="23">
        <f t="shared" si="55"/>
        <v>479.2210901256227</v>
      </c>
      <c r="M506" s="23">
        <f t="shared" si="59"/>
        <v>469.7115901256227</v>
      </c>
      <c r="N506" s="23">
        <v>1.8</v>
      </c>
      <c r="O506" s="23">
        <v>42.7</v>
      </c>
      <c r="P506" s="23">
        <v>35.4</v>
      </c>
      <c r="Q506" s="23">
        <f t="shared" si="60"/>
        <v>34.3</v>
      </c>
      <c r="S506"/>
      <c r="T506"/>
      <c r="Y506" s="30"/>
      <c r="Z506" s="30"/>
      <c r="AA506" s="30"/>
      <c r="AB506" s="30"/>
      <c r="AD506">
        <v>7613</v>
      </c>
      <c r="AE506">
        <v>796</v>
      </c>
      <c r="AF506">
        <v>509</v>
      </c>
      <c r="AG506">
        <v>178</v>
      </c>
      <c r="AH506">
        <v>46</v>
      </c>
      <c r="AI506">
        <v>179</v>
      </c>
      <c r="AJ506">
        <f t="shared" si="61"/>
        <v>161406.36042402827</v>
      </c>
      <c r="AK506">
        <f t="shared" si="61"/>
        <v>16876.32508833922</v>
      </c>
      <c r="AL506">
        <f t="shared" si="61"/>
        <v>10791.519434628975</v>
      </c>
      <c r="AM506">
        <f t="shared" si="61"/>
        <v>3773.851590106007</v>
      </c>
      <c r="AN506">
        <f t="shared" si="61"/>
        <v>975.2650176678445</v>
      </c>
      <c r="AO506">
        <f t="shared" si="61"/>
        <v>3795.0530035335687</v>
      </c>
      <c r="AP506" s="26">
        <v>0.006</v>
      </c>
      <c r="AS506" s="26">
        <v>0.031</v>
      </c>
      <c r="AW506" s="24">
        <v>5.036</v>
      </c>
    </row>
    <row r="507" spans="1:49" ht="12.75">
      <c r="A507" s="19">
        <v>37694</v>
      </c>
      <c r="B507" s="22">
        <v>73</v>
      </c>
      <c r="C507" s="21">
        <v>0.848032415</v>
      </c>
      <c r="D507" s="20">
        <v>0.848032415</v>
      </c>
      <c r="E507" s="24">
        <v>0</v>
      </c>
      <c r="F507">
        <v>39.47083385</v>
      </c>
      <c r="G507">
        <v>-75.95730373</v>
      </c>
      <c r="H507" s="26">
        <v>1022.5</v>
      </c>
      <c r="I507" s="23">
        <f t="shared" si="56"/>
        <v>987.35</v>
      </c>
      <c r="J507">
        <f t="shared" si="57"/>
        <v>215.01985130052262</v>
      </c>
      <c r="K507" s="23">
        <f t="shared" si="58"/>
        <v>458.51985130052265</v>
      </c>
      <c r="L507" s="23">
        <f t="shared" si="55"/>
        <v>477.53885130052265</v>
      </c>
      <c r="M507" s="23">
        <f t="shared" si="59"/>
        <v>468.02935130052265</v>
      </c>
      <c r="N507" s="23">
        <v>1.8</v>
      </c>
      <c r="O507" s="23">
        <v>42.4</v>
      </c>
      <c r="P507" s="23">
        <v>33.8</v>
      </c>
      <c r="Q507" s="23">
        <f t="shared" si="60"/>
        <v>34.599999999999994</v>
      </c>
      <c r="S507">
        <v>2.44E-05</v>
      </c>
      <c r="T507">
        <v>1.74E-05</v>
      </c>
      <c r="U507">
        <v>1.15E-05</v>
      </c>
      <c r="V507">
        <v>-2.24E-07</v>
      </c>
      <c r="W507">
        <v>-2.02E-07</v>
      </c>
      <c r="X507">
        <v>-7.15E-07</v>
      </c>
      <c r="Y507" s="30">
        <v>960.8</v>
      </c>
      <c r="Z507" s="30">
        <v>288.4</v>
      </c>
      <c r="AA507" s="30">
        <v>282.2</v>
      </c>
      <c r="AB507" s="30">
        <v>14.5</v>
      </c>
      <c r="AD507">
        <v>7795</v>
      </c>
      <c r="AE507">
        <v>765</v>
      </c>
      <c r="AF507">
        <v>443</v>
      </c>
      <c r="AG507">
        <v>130</v>
      </c>
      <c r="AH507">
        <v>47</v>
      </c>
      <c r="AI507">
        <v>182</v>
      </c>
      <c r="AJ507">
        <f t="shared" si="61"/>
        <v>165265.0176678445</v>
      </c>
      <c r="AK507">
        <f t="shared" si="61"/>
        <v>16219.081272084804</v>
      </c>
      <c r="AL507">
        <f t="shared" si="61"/>
        <v>9392.226148409894</v>
      </c>
      <c r="AM507">
        <f t="shared" si="61"/>
        <v>2756.1837455830387</v>
      </c>
      <c r="AN507">
        <f t="shared" si="61"/>
        <v>996.4664310954064</v>
      </c>
      <c r="AO507">
        <f t="shared" si="61"/>
        <v>3858.6572438162543</v>
      </c>
      <c r="AP507" s="26">
        <v>0.002</v>
      </c>
      <c r="AS507" s="26">
        <v>0.061</v>
      </c>
      <c r="AW507" s="24">
        <v>5.038</v>
      </c>
    </row>
    <row r="508" spans="1:49" ht="12.75">
      <c r="A508" s="19">
        <v>37694</v>
      </c>
      <c r="B508" s="22">
        <v>73</v>
      </c>
      <c r="C508" s="21">
        <v>0.848148167</v>
      </c>
      <c r="D508" s="20">
        <v>0.848148167</v>
      </c>
      <c r="E508" s="24">
        <v>0</v>
      </c>
      <c r="F508">
        <v>39.46422627</v>
      </c>
      <c r="G508">
        <v>-75.95960743</v>
      </c>
      <c r="H508" s="26">
        <v>1022.6</v>
      </c>
      <c r="I508" s="23">
        <f t="shared" si="56"/>
        <v>987.45</v>
      </c>
      <c r="J508">
        <f t="shared" si="57"/>
        <v>214.17885966804343</v>
      </c>
      <c r="K508" s="23">
        <f t="shared" si="58"/>
        <v>457.6788596680434</v>
      </c>
      <c r="L508" s="23">
        <f t="shared" si="55"/>
        <v>476.6978596680434</v>
      </c>
      <c r="M508" s="23">
        <f t="shared" si="59"/>
        <v>467.1883596680434</v>
      </c>
      <c r="N508" s="23">
        <v>1.8</v>
      </c>
      <c r="O508" s="23">
        <v>42.4</v>
      </c>
      <c r="P508" s="23">
        <v>36.5</v>
      </c>
      <c r="Q508" s="23">
        <f t="shared" si="60"/>
        <v>35.15</v>
      </c>
      <c r="S508"/>
      <c r="T508"/>
      <c r="Y508" s="30"/>
      <c r="Z508" s="30"/>
      <c r="AA508" s="30"/>
      <c r="AB508" s="30"/>
      <c r="AD508">
        <v>8175</v>
      </c>
      <c r="AE508">
        <v>739</v>
      </c>
      <c r="AF508">
        <v>452</v>
      </c>
      <c r="AG508">
        <v>136</v>
      </c>
      <c r="AH508">
        <v>66</v>
      </c>
      <c r="AI508">
        <v>124</v>
      </c>
      <c r="AJ508">
        <f t="shared" si="61"/>
        <v>173321.554770318</v>
      </c>
      <c r="AK508">
        <f t="shared" si="61"/>
        <v>15667.844522968198</v>
      </c>
      <c r="AL508">
        <f t="shared" si="61"/>
        <v>9583.03886925795</v>
      </c>
      <c r="AM508">
        <f t="shared" si="61"/>
        <v>2883.39222614841</v>
      </c>
      <c r="AN508">
        <f t="shared" si="61"/>
        <v>1399.2932862190812</v>
      </c>
      <c r="AO508">
        <f t="shared" si="61"/>
        <v>2628.975265017668</v>
      </c>
      <c r="AP508" s="26">
        <v>0.004</v>
      </c>
      <c r="AS508" s="26">
        <v>0.053</v>
      </c>
      <c r="AW508" s="24">
        <v>5.039</v>
      </c>
    </row>
    <row r="509" spans="1:49" ht="12.75">
      <c r="A509" s="19">
        <v>37694</v>
      </c>
      <c r="B509" s="22">
        <v>73</v>
      </c>
      <c r="C509" s="21">
        <v>0.84826386</v>
      </c>
      <c r="D509" s="20">
        <v>0.84826386</v>
      </c>
      <c r="E509" s="24">
        <v>0</v>
      </c>
      <c r="F509">
        <v>39.45759947</v>
      </c>
      <c r="G509">
        <v>-75.96171972</v>
      </c>
      <c r="H509" s="26">
        <v>1022</v>
      </c>
      <c r="I509" s="23">
        <f t="shared" si="56"/>
        <v>986.85</v>
      </c>
      <c r="J509">
        <f t="shared" si="57"/>
        <v>219.226087522561</v>
      </c>
      <c r="K509" s="23">
        <f t="shared" si="58"/>
        <v>462.726087522561</v>
      </c>
      <c r="L509" s="23">
        <f t="shared" si="55"/>
        <v>481.745087522561</v>
      </c>
      <c r="M509" s="23">
        <f t="shared" si="59"/>
        <v>472.235587522561</v>
      </c>
      <c r="N509" s="23">
        <v>1.7</v>
      </c>
      <c r="O509" s="23">
        <v>42.3</v>
      </c>
      <c r="P509" s="23">
        <v>34.9</v>
      </c>
      <c r="Q509" s="23">
        <f t="shared" si="60"/>
        <v>35.7</v>
      </c>
      <c r="S509"/>
      <c r="T509"/>
      <c r="Y509" s="30"/>
      <c r="Z509" s="30"/>
      <c r="AA509" s="30"/>
      <c r="AB509" s="30"/>
      <c r="AD509">
        <v>8235</v>
      </c>
      <c r="AE509">
        <v>790</v>
      </c>
      <c r="AF509">
        <v>394</v>
      </c>
      <c r="AG509">
        <v>120</v>
      </c>
      <c r="AH509">
        <v>45</v>
      </c>
      <c r="AI509">
        <v>156</v>
      </c>
      <c r="AJ509">
        <f t="shared" si="61"/>
        <v>174593.63957597173</v>
      </c>
      <c r="AK509">
        <f t="shared" si="61"/>
        <v>16749.116607773853</v>
      </c>
      <c r="AL509">
        <f t="shared" si="61"/>
        <v>8353.356890459363</v>
      </c>
      <c r="AM509">
        <f t="shared" si="61"/>
        <v>2544.1696113074204</v>
      </c>
      <c r="AN509">
        <f t="shared" si="61"/>
        <v>954.0636042402826</v>
      </c>
      <c r="AO509">
        <f t="shared" si="61"/>
        <v>3307.4204946996465</v>
      </c>
      <c r="AP509" s="26">
        <v>0.004</v>
      </c>
      <c r="AS509" s="26">
        <v>0.051</v>
      </c>
      <c r="AW509" s="24">
        <v>5.038</v>
      </c>
    </row>
    <row r="510" spans="1:49" ht="12.75">
      <c r="A510" s="19">
        <v>37694</v>
      </c>
      <c r="B510" s="22">
        <v>73</v>
      </c>
      <c r="C510" s="21">
        <v>0.848379612</v>
      </c>
      <c r="D510" s="20">
        <v>0.848379612</v>
      </c>
      <c r="E510" s="24">
        <v>0</v>
      </c>
      <c r="F510">
        <v>39.45098204</v>
      </c>
      <c r="G510">
        <v>-75.96372239</v>
      </c>
      <c r="H510" s="26">
        <v>1022.3</v>
      </c>
      <c r="I510" s="23">
        <f t="shared" si="56"/>
        <v>987.15</v>
      </c>
      <c r="J510">
        <f t="shared" si="57"/>
        <v>216.7020901256227</v>
      </c>
      <c r="K510" s="23">
        <f t="shared" si="58"/>
        <v>460.2020901256227</v>
      </c>
      <c r="L510" s="23">
        <f t="shared" si="55"/>
        <v>479.2210901256227</v>
      </c>
      <c r="M510" s="23">
        <f t="shared" si="59"/>
        <v>469.7115901256227</v>
      </c>
      <c r="N510" s="23">
        <v>1.6</v>
      </c>
      <c r="O510" s="23">
        <v>42</v>
      </c>
      <c r="P510" s="23">
        <v>37.2</v>
      </c>
      <c r="Q510" s="23">
        <f t="shared" si="60"/>
        <v>36.05</v>
      </c>
      <c r="S510">
        <v>2.38E-05</v>
      </c>
      <c r="T510">
        <v>1.67E-05</v>
      </c>
      <c r="U510">
        <v>1.04E-05</v>
      </c>
      <c r="V510">
        <v>-3.09E-07</v>
      </c>
      <c r="W510">
        <v>-1.75E-07</v>
      </c>
      <c r="X510">
        <v>-7.75E-07</v>
      </c>
      <c r="Y510" s="30">
        <v>961.8</v>
      </c>
      <c r="Z510" s="30">
        <v>288.3</v>
      </c>
      <c r="AA510" s="30">
        <v>282.2</v>
      </c>
      <c r="AB510" s="30">
        <v>14.5</v>
      </c>
      <c r="AC510">
        <v>11508</v>
      </c>
      <c r="AD510">
        <v>8258</v>
      </c>
      <c r="AE510">
        <v>756</v>
      </c>
      <c r="AF510">
        <v>404</v>
      </c>
      <c r="AG510">
        <v>159</v>
      </c>
      <c r="AH510">
        <v>59</v>
      </c>
      <c r="AI510">
        <v>148</v>
      </c>
      <c r="AJ510">
        <f t="shared" si="61"/>
        <v>175081.27208480565</v>
      </c>
      <c r="AK510">
        <f t="shared" si="61"/>
        <v>16028.268551236748</v>
      </c>
      <c r="AL510">
        <f t="shared" si="61"/>
        <v>8565.371024734983</v>
      </c>
      <c r="AM510">
        <f t="shared" si="61"/>
        <v>3371.024734982332</v>
      </c>
      <c r="AN510">
        <f t="shared" si="61"/>
        <v>1250.8833922261483</v>
      </c>
      <c r="AO510">
        <f t="shared" si="61"/>
        <v>3137.809187279152</v>
      </c>
      <c r="AP510" s="26">
        <v>0.004</v>
      </c>
      <c r="AS510" s="26">
        <v>0.03</v>
      </c>
      <c r="AW510" s="24">
        <v>5.038</v>
      </c>
    </row>
    <row r="511" spans="1:49" ht="12.75">
      <c r="A511" s="19">
        <v>37694</v>
      </c>
      <c r="B511" s="22">
        <v>73</v>
      </c>
      <c r="C511" s="21">
        <v>0.848495364</v>
      </c>
      <c r="D511" s="20">
        <v>0.848495364</v>
      </c>
      <c r="E511" s="24">
        <v>0</v>
      </c>
      <c r="F511">
        <v>39.44447413</v>
      </c>
      <c r="G511">
        <v>-75.96566242</v>
      </c>
      <c r="H511" s="26">
        <v>1022.7</v>
      </c>
      <c r="I511" s="23">
        <f t="shared" si="56"/>
        <v>987.5500000000001</v>
      </c>
      <c r="J511">
        <f t="shared" si="57"/>
        <v>213.33795319927356</v>
      </c>
      <c r="K511" s="23">
        <f t="shared" si="58"/>
        <v>456.83795319927356</v>
      </c>
      <c r="L511" s="23">
        <f t="shared" si="55"/>
        <v>475.85695319927356</v>
      </c>
      <c r="M511" s="23">
        <f t="shared" si="59"/>
        <v>466.34745319927356</v>
      </c>
      <c r="N511" s="23">
        <v>1.7</v>
      </c>
      <c r="O511" s="23">
        <v>41.5</v>
      </c>
      <c r="P511" s="23">
        <v>32.1</v>
      </c>
      <c r="Q511" s="23">
        <f t="shared" si="60"/>
        <v>34.650000000000006</v>
      </c>
      <c r="S511"/>
      <c r="T511"/>
      <c r="Y511" s="30"/>
      <c r="Z511" s="30"/>
      <c r="AA511" s="30"/>
      <c r="AB511" s="30"/>
      <c r="AD511">
        <v>8453</v>
      </c>
      <c r="AE511">
        <v>823</v>
      </c>
      <c r="AF511">
        <v>456</v>
      </c>
      <c r="AG511">
        <v>152</v>
      </c>
      <c r="AH511">
        <v>45</v>
      </c>
      <c r="AI511">
        <v>157</v>
      </c>
      <c r="AJ511">
        <f t="shared" si="61"/>
        <v>179215.5477031802</v>
      </c>
      <c r="AK511">
        <f t="shared" si="61"/>
        <v>17448.763250883392</v>
      </c>
      <c r="AL511">
        <f t="shared" si="61"/>
        <v>9667.844522968198</v>
      </c>
      <c r="AM511">
        <f t="shared" si="61"/>
        <v>3222.614840989399</v>
      </c>
      <c r="AN511">
        <f t="shared" si="61"/>
        <v>954.0636042402826</v>
      </c>
      <c r="AO511">
        <f t="shared" si="61"/>
        <v>3328.6219081272084</v>
      </c>
      <c r="AP511" s="26">
        <v>0.004</v>
      </c>
      <c r="AS511" s="26">
        <v>0.04</v>
      </c>
      <c r="AW511" s="24">
        <v>5.038</v>
      </c>
    </row>
    <row r="512" spans="1:49" ht="12.75">
      <c r="A512" s="19">
        <v>37694</v>
      </c>
      <c r="B512" s="22">
        <v>73</v>
      </c>
      <c r="C512" s="21">
        <v>0.848611116</v>
      </c>
      <c r="D512" s="20">
        <v>0.848611116</v>
      </c>
      <c r="E512" s="24">
        <v>0</v>
      </c>
      <c r="F512">
        <v>39.43789347</v>
      </c>
      <c r="G512">
        <v>-75.96763561</v>
      </c>
      <c r="H512" s="26">
        <v>1023.6</v>
      </c>
      <c r="I512" s="23">
        <f t="shared" si="56"/>
        <v>988.45</v>
      </c>
      <c r="J512">
        <f t="shared" si="57"/>
        <v>205.77362450332768</v>
      </c>
      <c r="K512" s="23">
        <f t="shared" si="58"/>
        <v>449.2736245033277</v>
      </c>
      <c r="L512" s="23">
        <f t="shared" si="55"/>
        <v>468.2926245033277</v>
      </c>
      <c r="M512" s="23">
        <f t="shared" si="59"/>
        <v>458.7831245033277</v>
      </c>
      <c r="N512" s="23">
        <v>1.8</v>
      </c>
      <c r="O512" s="23">
        <v>41.5</v>
      </c>
      <c r="P512" s="23">
        <v>35.4</v>
      </c>
      <c r="Q512" s="23">
        <f t="shared" si="60"/>
        <v>33.75</v>
      </c>
      <c r="S512"/>
      <c r="T512"/>
      <c r="Y512" s="30"/>
      <c r="Z512" s="30"/>
      <c r="AA512" s="30"/>
      <c r="AB512" s="30"/>
      <c r="AD512">
        <v>8692</v>
      </c>
      <c r="AE512">
        <v>812</v>
      </c>
      <c r="AF512">
        <v>511</v>
      </c>
      <c r="AG512">
        <v>169</v>
      </c>
      <c r="AH512">
        <v>75</v>
      </c>
      <c r="AI512">
        <v>216</v>
      </c>
      <c r="AJ512">
        <f t="shared" si="61"/>
        <v>184282.6855123675</v>
      </c>
      <c r="AK512">
        <f t="shared" si="61"/>
        <v>17215.54770318021</v>
      </c>
      <c r="AL512">
        <f t="shared" si="61"/>
        <v>10833.922261484098</v>
      </c>
      <c r="AM512">
        <f t="shared" si="61"/>
        <v>3583.0388692579504</v>
      </c>
      <c r="AN512">
        <f t="shared" si="61"/>
        <v>1590.1060070671379</v>
      </c>
      <c r="AO512">
        <f t="shared" si="61"/>
        <v>4579.505300353357</v>
      </c>
      <c r="AP512" s="26">
        <v>0.004</v>
      </c>
      <c r="AS512" s="26">
        <v>0.052</v>
      </c>
      <c r="AW512" s="24">
        <v>5.038</v>
      </c>
    </row>
    <row r="513" spans="1:49" ht="12.75">
      <c r="A513" s="19">
        <v>37694</v>
      </c>
      <c r="B513" s="22">
        <v>73</v>
      </c>
      <c r="C513" s="21">
        <v>0.848726869</v>
      </c>
      <c r="D513" s="20">
        <v>0.848726869</v>
      </c>
      <c r="E513" s="24">
        <v>0</v>
      </c>
      <c r="F513">
        <v>39.43141473</v>
      </c>
      <c r="G513">
        <v>-75.96985756</v>
      </c>
      <c r="H513" s="26">
        <v>1022.1</v>
      </c>
      <c r="I513" s="23">
        <f t="shared" si="56"/>
        <v>986.95</v>
      </c>
      <c r="J513">
        <f t="shared" si="57"/>
        <v>218.38466981265088</v>
      </c>
      <c r="K513" s="23">
        <f t="shared" si="58"/>
        <v>461.8846698126509</v>
      </c>
      <c r="L513" s="23">
        <f t="shared" si="55"/>
        <v>480.9036698126509</v>
      </c>
      <c r="M513" s="23">
        <f t="shared" si="59"/>
        <v>471.3941698126509</v>
      </c>
      <c r="N513" s="23">
        <v>1.9</v>
      </c>
      <c r="O513" s="23">
        <v>41.9</v>
      </c>
      <c r="P513" s="23">
        <v>36.3</v>
      </c>
      <c r="Q513" s="23">
        <f t="shared" si="60"/>
        <v>35.849999999999994</v>
      </c>
      <c r="S513">
        <v>2.38E-05</v>
      </c>
      <c r="T513">
        <v>1.69E-05</v>
      </c>
      <c r="U513">
        <v>1.1E-05</v>
      </c>
      <c r="V513">
        <v>-2.67E-07</v>
      </c>
      <c r="W513">
        <v>-1.92E-07</v>
      </c>
      <c r="X513">
        <v>-7.63E-07</v>
      </c>
      <c r="Y513" s="30">
        <v>962.6</v>
      </c>
      <c r="Z513" s="30">
        <v>288.3</v>
      </c>
      <c r="AA513" s="30">
        <v>282.2</v>
      </c>
      <c r="AB513" s="30">
        <v>14.5</v>
      </c>
      <c r="AD513">
        <v>8701</v>
      </c>
      <c r="AE513">
        <v>799</v>
      </c>
      <c r="AF513">
        <v>500</v>
      </c>
      <c r="AG513">
        <v>150</v>
      </c>
      <c r="AH513">
        <v>66</v>
      </c>
      <c r="AI513">
        <v>182</v>
      </c>
      <c r="AJ513">
        <f t="shared" si="61"/>
        <v>184473.49823321553</v>
      </c>
      <c r="AK513">
        <f t="shared" si="61"/>
        <v>16939.929328621907</v>
      </c>
      <c r="AL513">
        <f t="shared" si="61"/>
        <v>10600.706713780919</v>
      </c>
      <c r="AM513">
        <f t="shared" si="61"/>
        <v>3180.2120141342757</v>
      </c>
      <c r="AN513">
        <f t="shared" si="61"/>
        <v>1399.2932862190812</v>
      </c>
      <c r="AO513">
        <f t="shared" si="61"/>
        <v>3858.6572438162543</v>
      </c>
      <c r="AP513" s="26">
        <v>0.004</v>
      </c>
      <c r="AS513" s="26">
        <v>0.041</v>
      </c>
      <c r="AW513" s="24">
        <v>5.038</v>
      </c>
    </row>
    <row r="514" spans="1:49" ht="12.75">
      <c r="A514" s="19">
        <v>37694</v>
      </c>
      <c r="B514" s="22">
        <v>73</v>
      </c>
      <c r="C514" s="21">
        <v>0.848842621</v>
      </c>
      <c r="D514" s="20">
        <v>0.848842621</v>
      </c>
      <c r="E514" s="24">
        <v>0</v>
      </c>
      <c r="F514">
        <v>39.42510269</v>
      </c>
      <c r="G514">
        <v>-75.97291971</v>
      </c>
      <c r="H514" s="26">
        <v>1020.2</v>
      </c>
      <c r="I514" s="23">
        <f t="shared" si="56"/>
        <v>985.0500000000001</v>
      </c>
      <c r="J514">
        <f t="shared" si="57"/>
        <v>234.38620377709904</v>
      </c>
      <c r="K514" s="23">
        <f t="shared" si="58"/>
        <v>477.886203777099</v>
      </c>
      <c r="L514" s="23">
        <f t="shared" si="55"/>
        <v>496.905203777099</v>
      </c>
      <c r="M514" s="23">
        <f t="shared" si="59"/>
        <v>487.395703777099</v>
      </c>
      <c r="N514" s="23">
        <v>1.3</v>
      </c>
      <c r="O514" s="23">
        <v>42.2</v>
      </c>
      <c r="P514" s="23">
        <v>37.4</v>
      </c>
      <c r="Q514" s="23">
        <f t="shared" si="60"/>
        <v>36.849999999999994</v>
      </c>
      <c r="S514"/>
      <c r="T514"/>
      <c r="Y514" s="30"/>
      <c r="Z514" s="30"/>
      <c r="AA514" s="30"/>
      <c r="AB514" s="30"/>
      <c r="AD514">
        <v>8790</v>
      </c>
      <c r="AE514">
        <v>867</v>
      </c>
      <c r="AF514">
        <v>442</v>
      </c>
      <c r="AG514">
        <v>178</v>
      </c>
      <c r="AH514">
        <v>57</v>
      </c>
      <c r="AI514">
        <v>198</v>
      </c>
      <c r="AJ514">
        <f t="shared" si="61"/>
        <v>186360.42402826855</v>
      </c>
      <c r="AK514">
        <f t="shared" si="61"/>
        <v>18381.625441696113</v>
      </c>
      <c r="AL514">
        <f t="shared" si="61"/>
        <v>9371.024734982331</v>
      </c>
      <c r="AM514">
        <f t="shared" si="61"/>
        <v>3773.851590106007</v>
      </c>
      <c r="AN514">
        <f t="shared" si="61"/>
        <v>1208.4805653710248</v>
      </c>
      <c r="AO514">
        <f t="shared" si="61"/>
        <v>4197.879858657244</v>
      </c>
      <c r="AP514" s="26">
        <v>0.004</v>
      </c>
      <c r="AS514" s="26">
        <v>0.042</v>
      </c>
      <c r="AW514" s="24">
        <v>5.038</v>
      </c>
    </row>
    <row r="515" spans="1:49" ht="12.75">
      <c r="A515" s="19">
        <v>37694</v>
      </c>
      <c r="B515" s="22">
        <v>73</v>
      </c>
      <c r="C515" s="21">
        <v>0.848958313</v>
      </c>
      <c r="D515" s="20">
        <v>0.848958313</v>
      </c>
      <c r="E515" s="24">
        <v>0</v>
      </c>
      <c r="F515">
        <v>39.41896059</v>
      </c>
      <c r="G515">
        <v>-75.97606624</v>
      </c>
      <c r="H515" s="26">
        <v>1019.7</v>
      </c>
      <c r="I515" s="23">
        <f t="shared" si="56"/>
        <v>984.5500000000001</v>
      </c>
      <c r="J515">
        <f t="shared" si="57"/>
        <v>238.60226366254798</v>
      </c>
      <c r="K515" s="23">
        <f t="shared" si="58"/>
        <v>482.102263662548</v>
      </c>
      <c r="L515" s="23">
        <f t="shared" si="55"/>
        <v>501.121263662548</v>
      </c>
      <c r="M515" s="23">
        <f t="shared" si="59"/>
        <v>491.611763662548</v>
      </c>
      <c r="N515" s="23">
        <v>1.4</v>
      </c>
      <c r="O515" s="23">
        <v>42.7</v>
      </c>
      <c r="P515" s="23">
        <v>35.7</v>
      </c>
      <c r="Q515" s="23">
        <f t="shared" si="60"/>
        <v>36.55</v>
      </c>
      <c r="S515"/>
      <c r="T515"/>
      <c r="Y515" s="30"/>
      <c r="Z515" s="30"/>
      <c r="AA515" s="30"/>
      <c r="AB515" s="30"/>
      <c r="AD515">
        <v>8947</v>
      </c>
      <c r="AE515">
        <v>934</v>
      </c>
      <c r="AF515">
        <v>553</v>
      </c>
      <c r="AG515">
        <v>171</v>
      </c>
      <c r="AH515">
        <v>80</v>
      </c>
      <c r="AI515">
        <v>229</v>
      </c>
      <c r="AJ515">
        <f t="shared" si="61"/>
        <v>189689.04593639576</v>
      </c>
      <c r="AK515">
        <f t="shared" si="61"/>
        <v>19802.120141342755</v>
      </c>
      <c r="AL515">
        <f t="shared" si="61"/>
        <v>11724.381625441696</v>
      </c>
      <c r="AM515">
        <f t="shared" si="61"/>
        <v>3625.441696113074</v>
      </c>
      <c r="AN515">
        <f t="shared" si="61"/>
        <v>1696.113074204947</v>
      </c>
      <c r="AO515">
        <f t="shared" si="61"/>
        <v>4855.123674911661</v>
      </c>
      <c r="AP515" s="26">
        <v>0.006</v>
      </c>
      <c r="AS515" s="26">
        <v>0.041</v>
      </c>
      <c r="AW515" s="24">
        <v>0.005</v>
      </c>
    </row>
    <row r="516" spans="1:49" ht="12.75">
      <c r="A516" s="19">
        <v>37694</v>
      </c>
      <c r="B516" s="22">
        <v>73</v>
      </c>
      <c r="C516" s="21">
        <v>0.849074066</v>
      </c>
      <c r="D516" s="20">
        <v>0.849074066</v>
      </c>
      <c r="E516" s="24">
        <v>0</v>
      </c>
      <c r="F516">
        <v>39.41288938</v>
      </c>
      <c r="G516">
        <v>-75.97929679</v>
      </c>
      <c r="H516" s="26">
        <v>1020.1</v>
      </c>
      <c r="I516" s="23">
        <f t="shared" si="56"/>
        <v>984.95</v>
      </c>
      <c r="J516">
        <f t="shared" si="57"/>
        <v>235.22924452624966</v>
      </c>
      <c r="K516" s="23">
        <f t="shared" si="58"/>
        <v>478.72924452624966</v>
      </c>
      <c r="L516" s="23">
        <f t="shared" si="55"/>
        <v>497.74824452624966</v>
      </c>
      <c r="M516" s="23">
        <f t="shared" si="59"/>
        <v>488.23874452624966</v>
      </c>
      <c r="N516" s="23">
        <v>1.5</v>
      </c>
      <c r="O516" s="23">
        <v>43.1</v>
      </c>
      <c r="P516" s="23">
        <v>38.8</v>
      </c>
      <c r="Q516" s="23">
        <f t="shared" si="60"/>
        <v>37.25</v>
      </c>
      <c r="S516">
        <v>2.42E-05</v>
      </c>
      <c r="T516">
        <v>1.66E-05</v>
      </c>
      <c r="U516">
        <v>1.13E-05</v>
      </c>
      <c r="V516">
        <v>-2.54E-07</v>
      </c>
      <c r="W516">
        <v>-1.39E-07</v>
      </c>
      <c r="X516">
        <v>-7.29E-07</v>
      </c>
      <c r="Y516" s="30">
        <v>959.7</v>
      </c>
      <c r="Z516" s="30">
        <v>288.3</v>
      </c>
      <c r="AA516" s="30">
        <v>282.2</v>
      </c>
      <c r="AB516" s="30">
        <v>14.5</v>
      </c>
      <c r="AC516">
        <v>13628</v>
      </c>
      <c r="AD516">
        <v>8865</v>
      </c>
      <c r="AE516">
        <v>874</v>
      </c>
      <c r="AF516">
        <v>506</v>
      </c>
      <c r="AG516">
        <v>143</v>
      </c>
      <c r="AH516">
        <v>53</v>
      </c>
      <c r="AI516">
        <v>232</v>
      </c>
      <c r="AJ516">
        <f t="shared" si="61"/>
        <v>187950.5300353357</v>
      </c>
      <c r="AK516">
        <f t="shared" si="61"/>
        <v>18530.035335689045</v>
      </c>
      <c r="AL516">
        <f t="shared" si="61"/>
        <v>10727.91519434629</v>
      </c>
      <c r="AM516">
        <f t="shared" si="61"/>
        <v>3031.8021201413426</v>
      </c>
      <c r="AN516">
        <f t="shared" si="61"/>
        <v>1123.6749116607773</v>
      </c>
      <c r="AO516">
        <f t="shared" si="61"/>
        <v>4918.727915194346</v>
      </c>
      <c r="AP516" s="26">
        <v>0.003</v>
      </c>
      <c r="AS516" s="26">
        <v>0.05</v>
      </c>
      <c r="AW516" s="24">
        <v>0.008</v>
      </c>
    </row>
    <row r="517" spans="1:49" ht="12.75">
      <c r="A517" s="19">
        <v>37694</v>
      </c>
      <c r="B517" s="22">
        <v>73</v>
      </c>
      <c r="C517" s="21">
        <v>0.849189818</v>
      </c>
      <c r="D517" s="20">
        <v>0.849189818</v>
      </c>
      <c r="E517" s="24">
        <v>0</v>
      </c>
      <c r="F517">
        <v>39.40675291</v>
      </c>
      <c r="G517">
        <v>-75.98237465</v>
      </c>
      <c r="H517" s="26">
        <v>1019</v>
      </c>
      <c r="I517" s="23">
        <f t="shared" si="56"/>
        <v>983.85</v>
      </c>
      <c r="J517">
        <f t="shared" si="57"/>
        <v>244.50834596841796</v>
      </c>
      <c r="K517" s="23">
        <f t="shared" si="58"/>
        <v>488.008345968418</v>
      </c>
      <c r="L517" s="23">
        <f t="shared" si="55"/>
        <v>507.027345968418</v>
      </c>
      <c r="M517" s="23">
        <f t="shared" si="59"/>
        <v>497.517845968418</v>
      </c>
      <c r="N517" s="23">
        <v>1.2</v>
      </c>
      <c r="O517" s="23">
        <v>43.2</v>
      </c>
      <c r="P517" s="23">
        <v>33</v>
      </c>
      <c r="Q517" s="23">
        <f t="shared" si="60"/>
        <v>35.9</v>
      </c>
      <c r="S517"/>
      <c r="T517"/>
      <c r="Y517" s="30"/>
      <c r="Z517" s="30"/>
      <c r="AA517" s="30"/>
      <c r="AB517" s="30"/>
      <c r="AD517">
        <v>8700</v>
      </c>
      <c r="AE517">
        <v>822</v>
      </c>
      <c r="AF517">
        <v>467</v>
      </c>
      <c r="AG517">
        <v>173</v>
      </c>
      <c r="AH517">
        <v>60</v>
      </c>
      <c r="AI517">
        <v>169</v>
      </c>
      <c r="AJ517">
        <f t="shared" si="61"/>
        <v>184452.29681978797</v>
      </c>
      <c r="AK517">
        <f t="shared" si="61"/>
        <v>17427.56183745583</v>
      </c>
      <c r="AL517">
        <f t="shared" si="61"/>
        <v>9901.060070671378</v>
      </c>
      <c r="AM517">
        <f t="shared" si="61"/>
        <v>3667.844522968198</v>
      </c>
      <c r="AN517">
        <f t="shared" si="61"/>
        <v>1272.0848056537102</v>
      </c>
      <c r="AO517">
        <f t="shared" si="61"/>
        <v>3583.0388692579504</v>
      </c>
      <c r="AP517" s="26">
        <v>0.004</v>
      </c>
      <c r="AS517" s="26">
        <v>0.07</v>
      </c>
      <c r="AW517" s="24">
        <v>0.005</v>
      </c>
    </row>
    <row r="518" spans="1:49" ht="12.75">
      <c r="A518" s="19">
        <v>37694</v>
      </c>
      <c r="B518" s="22">
        <v>73</v>
      </c>
      <c r="C518" s="21">
        <v>0.84930557</v>
      </c>
      <c r="D518" s="20">
        <v>0.84930557</v>
      </c>
      <c r="E518" s="24">
        <v>0</v>
      </c>
      <c r="F518">
        <v>39.4003159</v>
      </c>
      <c r="G518">
        <v>-75.98486098</v>
      </c>
      <c r="H518" s="26">
        <v>1019.8</v>
      </c>
      <c r="I518" s="23">
        <f t="shared" si="56"/>
        <v>984.65</v>
      </c>
      <c r="J518">
        <f t="shared" si="57"/>
        <v>237.7588804227426</v>
      </c>
      <c r="K518" s="23">
        <f t="shared" si="58"/>
        <v>481.2588804227426</v>
      </c>
      <c r="L518" s="23">
        <f t="shared" si="55"/>
        <v>500.2778804227426</v>
      </c>
      <c r="M518" s="23">
        <f t="shared" si="59"/>
        <v>490.7683804227426</v>
      </c>
      <c r="N518" s="23">
        <v>1.3</v>
      </c>
      <c r="O518" s="23">
        <v>43.5</v>
      </c>
      <c r="P518" s="23">
        <v>35.1</v>
      </c>
      <c r="Q518" s="23">
        <f t="shared" si="60"/>
        <v>34.05</v>
      </c>
      <c r="S518"/>
      <c r="T518"/>
      <c r="Y518" s="30"/>
      <c r="Z518" s="30"/>
      <c r="AA518" s="30"/>
      <c r="AB518" s="30"/>
      <c r="AD518">
        <v>8614</v>
      </c>
      <c r="AE518">
        <v>845</v>
      </c>
      <c r="AF518">
        <v>479</v>
      </c>
      <c r="AG518">
        <v>151</v>
      </c>
      <c r="AH518">
        <v>56</v>
      </c>
      <c r="AI518">
        <v>191</v>
      </c>
      <c r="AJ518">
        <f t="shared" si="61"/>
        <v>182628.97526501765</v>
      </c>
      <c r="AK518">
        <f t="shared" si="61"/>
        <v>17915.19434628975</v>
      </c>
      <c r="AL518">
        <f t="shared" si="61"/>
        <v>10155.47703180212</v>
      </c>
      <c r="AM518">
        <f t="shared" si="61"/>
        <v>3201.4134275618376</v>
      </c>
      <c r="AN518">
        <f t="shared" si="61"/>
        <v>1187.279151943463</v>
      </c>
      <c r="AO518">
        <f t="shared" si="61"/>
        <v>4049.4699646643107</v>
      </c>
      <c r="AP518" s="26">
        <v>0.004</v>
      </c>
      <c r="AS518" s="26">
        <v>0.101</v>
      </c>
      <c r="AW518" s="24">
        <v>0.004</v>
      </c>
    </row>
    <row r="519" spans="1:49" ht="12.75">
      <c r="A519" s="19">
        <v>37694</v>
      </c>
      <c r="B519" s="22">
        <v>73</v>
      </c>
      <c r="C519" s="21">
        <v>0.849421322</v>
      </c>
      <c r="D519" s="20">
        <v>0.849421322</v>
      </c>
      <c r="E519" s="24">
        <v>0</v>
      </c>
      <c r="F519">
        <v>39.39391532</v>
      </c>
      <c r="G519">
        <v>-75.9869975</v>
      </c>
      <c r="H519" s="26">
        <v>1020.8</v>
      </c>
      <c r="I519" s="23">
        <f t="shared" si="56"/>
        <v>985.65</v>
      </c>
      <c r="J519">
        <f t="shared" si="57"/>
        <v>229.32975583763712</v>
      </c>
      <c r="K519" s="23">
        <f t="shared" si="58"/>
        <v>472.8297558376371</v>
      </c>
      <c r="L519" s="23">
        <f t="shared" si="55"/>
        <v>491.8487558376371</v>
      </c>
      <c r="M519" s="23">
        <f t="shared" si="59"/>
        <v>482.3392558376371</v>
      </c>
      <c r="N519" s="23">
        <v>1.4</v>
      </c>
      <c r="O519" s="23">
        <v>43.4</v>
      </c>
      <c r="P519" s="23">
        <v>36.1</v>
      </c>
      <c r="Q519" s="23">
        <f t="shared" si="60"/>
        <v>35.6</v>
      </c>
      <c r="S519">
        <v>2.4E-05</v>
      </c>
      <c r="T519">
        <v>1.7E-05</v>
      </c>
      <c r="U519">
        <v>1.09E-05</v>
      </c>
      <c r="V519">
        <v>-2.43E-07</v>
      </c>
      <c r="W519">
        <v>-1.25E-07</v>
      </c>
      <c r="X519">
        <v>-6.25E-07</v>
      </c>
      <c r="Y519" s="30">
        <v>959.2</v>
      </c>
      <c r="Z519" s="30">
        <v>288.2</v>
      </c>
      <c r="AA519" s="30">
        <v>282.2</v>
      </c>
      <c r="AB519" s="30">
        <v>14.5</v>
      </c>
      <c r="AD519">
        <v>8453</v>
      </c>
      <c r="AE519">
        <v>813</v>
      </c>
      <c r="AF519">
        <v>421</v>
      </c>
      <c r="AG519">
        <v>118</v>
      </c>
      <c r="AH519">
        <v>51</v>
      </c>
      <c r="AI519">
        <v>145</v>
      </c>
      <c r="AJ519">
        <f t="shared" si="61"/>
        <v>179215.5477031802</v>
      </c>
      <c r="AK519">
        <f t="shared" si="61"/>
        <v>17236.749116607774</v>
      </c>
      <c r="AL519">
        <f t="shared" si="61"/>
        <v>8925.795053003534</v>
      </c>
      <c r="AM519">
        <f t="shared" si="61"/>
        <v>2501.7667844522966</v>
      </c>
      <c r="AN519">
        <f t="shared" si="61"/>
        <v>1081.2720848056538</v>
      </c>
      <c r="AO519">
        <f t="shared" si="61"/>
        <v>3074.2049469964663</v>
      </c>
      <c r="AP519" s="26">
        <v>0.002</v>
      </c>
      <c r="AS519" s="26">
        <v>0.121</v>
      </c>
      <c r="AW519" s="24">
        <v>0</v>
      </c>
    </row>
    <row r="520" spans="1:49" ht="12.75">
      <c r="A520" s="19">
        <v>37694</v>
      </c>
      <c r="B520" s="22">
        <v>73</v>
      </c>
      <c r="C520" s="21">
        <v>0.849537015</v>
      </c>
      <c r="D520" s="20">
        <v>0.849537015</v>
      </c>
      <c r="E520" s="24">
        <v>0</v>
      </c>
      <c r="F520">
        <v>39.38743923</v>
      </c>
      <c r="G520">
        <v>-75.98909445</v>
      </c>
      <c r="H520" s="26">
        <v>1020.9</v>
      </c>
      <c r="I520" s="23">
        <f t="shared" si="56"/>
        <v>985.75</v>
      </c>
      <c r="J520">
        <f t="shared" si="57"/>
        <v>228.48731377827696</v>
      </c>
      <c r="K520" s="23">
        <f t="shared" si="58"/>
        <v>471.987313778277</v>
      </c>
      <c r="L520" s="23">
        <f t="shared" si="55"/>
        <v>491.006313778277</v>
      </c>
      <c r="M520" s="23">
        <f t="shared" si="59"/>
        <v>481.496813778277</v>
      </c>
      <c r="N520" s="23">
        <v>1.6</v>
      </c>
      <c r="O520" s="23">
        <v>42.5</v>
      </c>
      <c r="P520" s="23">
        <v>35.5</v>
      </c>
      <c r="Q520" s="23">
        <f t="shared" si="60"/>
        <v>35.8</v>
      </c>
      <c r="S520"/>
      <c r="T520"/>
      <c r="Y520" s="30"/>
      <c r="Z520" s="30"/>
      <c r="AA520" s="30"/>
      <c r="AB520" s="30"/>
      <c r="AD520">
        <v>8157</v>
      </c>
      <c r="AE520">
        <v>766</v>
      </c>
      <c r="AF520">
        <v>465</v>
      </c>
      <c r="AG520">
        <v>152</v>
      </c>
      <c r="AH520">
        <v>54</v>
      </c>
      <c r="AI520">
        <v>170</v>
      </c>
      <c r="AJ520">
        <f t="shared" si="61"/>
        <v>172939.92932862192</v>
      </c>
      <c r="AK520">
        <f t="shared" si="61"/>
        <v>16240.282685512368</v>
      </c>
      <c r="AL520">
        <f t="shared" si="61"/>
        <v>9858.657243816255</v>
      </c>
      <c r="AM520">
        <f t="shared" si="61"/>
        <v>3222.614840989399</v>
      </c>
      <c r="AN520">
        <f t="shared" si="61"/>
        <v>1144.8763250883392</v>
      </c>
      <c r="AO520">
        <f t="shared" si="61"/>
        <v>3604.2402826855123</v>
      </c>
      <c r="AP520" s="26">
        <v>0.002</v>
      </c>
      <c r="AS520" s="26">
        <v>0.091</v>
      </c>
      <c r="AW520" s="24">
        <v>-0.001</v>
      </c>
    </row>
    <row r="521" spans="1:49" ht="12.75">
      <c r="A521" s="19">
        <v>37694</v>
      </c>
      <c r="B521" s="22">
        <v>73</v>
      </c>
      <c r="C521" s="21">
        <v>0.849652767</v>
      </c>
      <c r="D521" s="20">
        <v>0.849652767</v>
      </c>
      <c r="E521" s="24">
        <v>0</v>
      </c>
      <c r="F521">
        <v>39.3808843</v>
      </c>
      <c r="G521">
        <v>-75.99107435</v>
      </c>
      <c r="H521" s="26">
        <v>1020.6</v>
      </c>
      <c r="I521" s="23">
        <f t="shared" si="56"/>
        <v>985.45</v>
      </c>
      <c r="J521">
        <f t="shared" si="57"/>
        <v>231.01489639884574</v>
      </c>
      <c r="K521" s="23">
        <f t="shared" si="58"/>
        <v>474.51489639884574</v>
      </c>
      <c r="L521" s="23">
        <f aca="true" t="shared" si="62" ref="L521:L584">J521+262.519</f>
        <v>493.53389639884574</v>
      </c>
      <c r="M521" s="23">
        <f t="shared" si="59"/>
        <v>484.02439639884574</v>
      </c>
      <c r="N521" s="23">
        <v>1.5</v>
      </c>
      <c r="O521" s="23">
        <v>41.7</v>
      </c>
      <c r="P521" s="23">
        <v>33.1</v>
      </c>
      <c r="Q521" s="23">
        <f t="shared" si="60"/>
        <v>34.3</v>
      </c>
      <c r="S521"/>
      <c r="T521"/>
      <c r="Y521" s="30"/>
      <c r="Z521" s="30"/>
      <c r="AA521" s="30"/>
      <c r="AB521" s="30"/>
      <c r="AD521">
        <v>8075</v>
      </c>
      <c r="AE521">
        <v>738</v>
      </c>
      <c r="AF521">
        <v>419</v>
      </c>
      <c r="AG521">
        <v>180</v>
      </c>
      <c r="AH521">
        <v>61</v>
      </c>
      <c r="AI521">
        <v>204</v>
      </c>
      <c r="AJ521">
        <f t="shared" si="61"/>
        <v>171201.41342756184</v>
      </c>
      <c r="AK521">
        <f t="shared" si="61"/>
        <v>15646.643109540635</v>
      </c>
      <c r="AL521">
        <f t="shared" si="61"/>
        <v>8883.39222614841</v>
      </c>
      <c r="AM521">
        <f t="shared" si="61"/>
        <v>3816.2544169611306</v>
      </c>
      <c r="AN521">
        <f t="shared" si="61"/>
        <v>1293.286219081272</v>
      </c>
      <c r="AO521">
        <f t="shared" si="61"/>
        <v>4325.088339222615</v>
      </c>
      <c r="AP521" s="26">
        <v>0.002</v>
      </c>
      <c r="AS521" s="26">
        <v>0.09</v>
      </c>
      <c r="AW521" s="24">
        <v>0.006</v>
      </c>
    </row>
    <row r="522" spans="1:49" ht="12.75">
      <c r="A522" s="19">
        <v>37694</v>
      </c>
      <c r="B522" s="22">
        <v>73</v>
      </c>
      <c r="C522" s="21">
        <v>0.849768519</v>
      </c>
      <c r="D522" s="20">
        <v>0.849768519</v>
      </c>
      <c r="E522" s="24">
        <v>0</v>
      </c>
      <c r="F522">
        <v>39.37432914</v>
      </c>
      <c r="G522">
        <v>-75.99305701</v>
      </c>
      <c r="H522" s="26">
        <v>1021.1</v>
      </c>
      <c r="I522" s="23">
        <f aca="true" t="shared" si="63" ref="I522:I585">H522-35.15</f>
        <v>985.95</v>
      </c>
      <c r="J522">
        <f aca="true" t="shared" si="64" ref="J522:J585">(8303.951372*(LN(1013.25/I522)))</f>
        <v>226.80268601533487</v>
      </c>
      <c r="K522" s="23">
        <f aca="true" t="shared" si="65" ref="K522:K585">J522+243.5</f>
        <v>470.30268601533487</v>
      </c>
      <c r="L522" s="23">
        <f t="shared" si="62"/>
        <v>489.3216860153349</v>
      </c>
      <c r="M522" s="23">
        <f aca="true" t="shared" si="66" ref="M522:M585">AVERAGE(K522:L522)</f>
        <v>479.8121860153349</v>
      </c>
      <c r="N522" s="23">
        <v>1.3</v>
      </c>
      <c r="O522" s="23">
        <v>42</v>
      </c>
      <c r="P522" s="23">
        <v>34.4</v>
      </c>
      <c r="Q522" s="23">
        <f t="shared" si="60"/>
        <v>33.75</v>
      </c>
      <c r="S522"/>
      <c r="T522"/>
      <c r="Y522" s="30"/>
      <c r="Z522" s="30"/>
      <c r="AA522" s="30"/>
      <c r="AB522" s="30"/>
      <c r="AC522">
        <v>11312</v>
      </c>
      <c r="AD522">
        <v>8037</v>
      </c>
      <c r="AE522">
        <v>747</v>
      </c>
      <c r="AF522">
        <v>437</v>
      </c>
      <c r="AG522">
        <v>143</v>
      </c>
      <c r="AH522">
        <v>44</v>
      </c>
      <c r="AI522">
        <v>163</v>
      </c>
      <c r="AJ522">
        <f t="shared" si="61"/>
        <v>170395.75971731447</v>
      </c>
      <c r="AK522">
        <f t="shared" si="61"/>
        <v>15837.455830388692</v>
      </c>
      <c r="AL522">
        <f t="shared" si="61"/>
        <v>9265.017667844522</v>
      </c>
      <c r="AM522">
        <f t="shared" si="61"/>
        <v>3031.8021201413426</v>
      </c>
      <c r="AN522">
        <f t="shared" si="61"/>
        <v>932.8621908127208</v>
      </c>
      <c r="AO522">
        <f t="shared" si="61"/>
        <v>3455.8303886925796</v>
      </c>
      <c r="AP522" s="26">
        <v>0.004</v>
      </c>
      <c r="AS522" s="26">
        <v>0.12</v>
      </c>
      <c r="AW522" s="24">
        <v>0.007</v>
      </c>
    </row>
    <row r="523" spans="1:49" ht="12.75">
      <c r="A523" s="19">
        <v>37694</v>
      </c>
      <c r="B523" s="22">
        <v>73</v>
      </c>
      <c r="C523" s="21">
        <v>0.849884272</v>
      </c>
      <c r="D523" s="20">
        <v>0.849884272</v>
      </c>
      <c r="E523" s="24">
        <v>0</v>
      </c>
      <c r="F523">
        <v>39.36780943</v>
      </c>
      <c r="G523">
        <v>-75.99493969</v>
      </c>
      <c r="H523" s="26">
        <v>1019.9</v>
      </c>
      <c r="I523" s="23">
        <f t="shared" si="63"/>
        <v>984.75</v>
      </c>
      <c r="J523">
        <f t="shared" si="64"/>
        <v>236.9155828316855</v>
      </c>
      <c r="K523" s="23">
        <f t="shared" si="65"/>
        <v>480.41558283168547</v>
      </c>
      <c r="L523" s="23">
        <f t="shared" si="62"/>
        <v>499.4345828316855</v>
      </c>
      <c r="M523" s="23">
        <f t="shared" si="66"/>
        <v>489.9250828316855</v>
      </c>
      <c r="N523" s="23">
        <v>1.4</v>
      </c>
      <c r="O523" s="23">
        <v>42.2</v>
      </c>
      <c r="P523" s="23">
        <v>33.4</v>
      </c>
      <c r="Q523" s="23">
        <f t="shared" si="60"/>
        <v>33.9</v>
      </c>
      <c r="S523">
        <v>2.4E-05</v>
      </c>
      <c r="T523">
        <v>1.67E-05</v>
      </c>
      <c r="U523">
        <v>1.08E-05</v>
      </c>
      <c r="V523">
        <v>-2.46E-07</v>
      </c>
      <c r="W523">
        <v>-1.79E-07</v>
      </c>
      <c r="X523">
        <v>-7E-07</v>
      </c>
      <c r="Y523" s="30">
        <v>960.2</v>
      </c>
      <c r="Z523" s="30">
        <v>288.2</v>
      </c>
      <c r="AA523" s="30">
        <v>282.1</v>
      </c>
      <c r="AB523" s="30">
        <v>14.5</v>
      </c>
      <c r="AD523">
        <v>7822</v>
      </c>
      <c r="AE523">
        <v>730</v>
      </c>
      <c r="AF523">
        <v>453</v>
      </c>
      <c r="AG523">
        <v>151</v>
      </c>
      <c r="AH523">
        <v>67</v>
      </c>
      <c r="AI523">
        <v>130</v>
      </c>
      <c r="AJ523">
        <f t="shared" si="61"/>
        <v>165837.4558303887</v>
      </c>
      <c r="AK523">
        <f t="shared" si="61"/>
        <v>15477.03180212014</v>
      </c>
      <c r="AL523">
        <f t="shared" si="61"/>
        <v>9604.240282685512</v>
      </c>
      <c r="AM523">
        <f t="shared" si="61"/>
        <v>3201.4134275618376</v>
      </c>
      <c r="AN523">
        <f t="shared" si="61"/>
        <v>1420.494699646643</v>
      </c>
      <c r="AO523">
        <f t="shared" si="61"/>
        <v>2756.1837455830387</v>
      </c>
      <c r="AP523" s="26">
        <v>0.005</v>
      </c>
      <c r="AS523" s="26">
        <v>0.103</v>
      </c>
      <c r="AW523" s="24">
        <v>0.006</v>
      </c>
    </row>
    <row r="524" spans="1:49" ht="12.75">
      <c r="A524" s="19">
        <v>37694</v>
      </c>
      <c r="B524" s="22">
        <v>73</v>
      </c>
      <c r="C524" s="21">
        <v>0.850000024</v>
      </c>
      <c r="D524" s="20">
        <v>0.850000024</v>
      </c>
      <c r="E524" s="24">
        <v>0</v>
      </c>
      <c r="F524">
        <v>39.36116258</v>
      </c>
      <c r="G524">
        <v>-75.99652887</v>
      </c>
      <c r="H524" s="26">
        <v>1018.9</v>
      </c>
      <c r="I524" s="23">
        <f t="shared" si="63"/>
        <v>983.75</v>
      </c>
      <c r="J524">
        <f t="shared" si="64"/>
        <v>245.35241502504996</v>
      </c>
      <c r="K524" s="23">
        <f t="shared" si="65"/>
        <v>488.85241502504994</v>
      </c>
      <c r="L524" s="23">
        <f t="shared" si="62"/>
        <v>507.87141502504994</v>
      </c>
      <c r="M524" s="23">
        <f t="shared" si="66"/>
        <v>498.36191502504994</v>
      </c>
      <c r="N524" s="23">
        <v>1.2</v>
      </c>
      <c r="O524" s="23">
        <v>42.3</v>
      </c>
      <c r="P524" s="23">
        <v>34.7</v>
      </c>
      <c r="Q524" s="23">
        <f t="shared" si="60"/>
        <v>34.05</v>
      </c>
      <c r="S524"/>
      <c r="T524"/>
      <c r="Y524" s="30"/>
      <c r="Z524" s="30"/>
      <c r="AA524" s="30"/>
      <c r="AB524" s="30"/>
      <c r="AD524">
        <v>7984</v>
      </c>
      <c r="AE524">
        <v>734</v>
      </c>
      <c r="AF524">
        <v>413</v>
      </c>
      <c r="AG524">
        <v>144</v>
      </c>
      <c r="AH524">
        <v>50</v>
      </c>
      <c r="AI524">
        <v>132</v>
      </c>
      <c r="AJ524">
        <f t="shared" si="61"/>
        <v>169272.0848056537</v>
      </c>
      <c r="AK524">
        <f t="shared" si="61"/>
        <v>15561.837455830388</v>
      </c>
      <c r="AL524">
        <f t="shared" si="61"/>
        <v>8756.18374558304</v>
      </c>
      <c r="AM524">
        <f t="shared" si="61"/>
        <v>3053.0035335689045</v>
      </c>
      <c r="AN524">
        <f t="shared" si="61"/>
        <v>1060.070671378092</v>
      </c>
      <c r="AO524">
        <f t="shared" si="61"/>
        <v>2798.5865724381624</v>
      </c>
      <c r="AP524" s="26">
        <v>0.002</v>
      </c>
      <c r="AS524" s="26">
        <v>0.101</v>
      </c>
      <c r="AU524">
        <v>1.19646883</v>
      </c>
      <c r="AV524"/>
      <c r="AW524" s="24">
        <v>0</v>
      </c>
    </row>
    <row r="525" spans="1:49" ht="12.75">
      <c r="A525" s="19">
        <v>37694</v>
      </c>
      <c r="B525" s="22">
        <v>73</v>
      </c>
      <c r="C525" s="21">
        <v>0.850115716</v>
      </c>
      <c r="D525" s="20">
        <v>0.850115716</v>
      </c>
      <c r="E525" s="24">
        <v>0</v>
      </c>
      <c r="F525">
        <v>39.35449423</v>
      </c>
      <c r="G525">
        <v>-75.99786666</v>
      </c>
      <c r="H525" s="26">
        <v>1018.2</v>
      </c>
      <c r="I525" s="23">
        <f t="shared" si="63"/>
        <v>983.0500000000001</v>
      </c>
      <c r="J525">
        <f t="shared" si="64"/>
        <v>251.2633019539043</v>
      </c>
      <c r="K525" s="23">
        <f t="shared" si="65"/>
        <v>494.76330195390426</v>
      </c>
      <c r="L525" s="23">
        <f t="shared" si="62"/>
        <v>513.7823019539043</v>
      </c>
      <c r="M525" s="23">
        <f t="shared" si="66"/>
        <v>504.27280195390426</v>
      </c>
      <c r="N525" s="23">
        <v>1.3</v>
      </c>
      <c r="O525" s="23">
        <v>41</v>
      </c>
      <c r="P525" s="23">
        <v>33.5</v>
      </c>
      <c r="Q525" s="23">
        <f t="shared" si="60"/>
        <v>34.1</v>
      </c>
      <c r="S525"/>
      <c r="T525"/>
      <c r="Y525" s="30"/>
      <c r="Z525" s="30"/>
      <c r="AA525" s="30"/>
      <c r="AB525" s="30"/>
      <c r="AD525">
        <v>8003</v>
      </c>
      <c r="AE525">
        <v>733</v>
      </c>
      <c r="AF525">
        <v>435</v>
      </c>
      <c r="AG525">
        <v>135</v>
      </c>
      <c r="AH525">
        <v>41</v>
      </c>
      <c r="AI525">
        <v>147</v>
      </c>
      <c r="AJ525">
        <f t="shared" si="61"/>
        <v>169674.91166077738</v>
      </c>
      <c r="AK525">
        <f t="shared" si="61"/>
        <v>15540.636042402826</v>
      </c>
      <c r="AL525">
        <f t="shared" si="61"/>
        <v>9222.6148409894</v>
      </c>
      <c r="AM525">
        <f t="shared" si="61"/>
        <v>2862.190812720848</v>
      </c>
      <c r="AN525">
        <f t="shared" si="61"/>
        <v>869.2579505300353</v>
      </c>
      <c r="AO525">
        <f t="shared" si="61"/>
        <v>3116.60777385159</v>
      </c>
      <c r="AP525" s="26">
        <v>0.004</v>
      </c>
      <c r="AS525" s="26">
        <v>0.091</v>
      </c>
      <c r="AU525">
        <v>1.19646883</v>
      </c>
      <c r="AV525"/>
      <c r="AW525" s="24">
        <v>-0.001</v>
      </c>
    </row>
    <row r="526" spans="1:49" ht="12.75">
      <c r="A526" s="19">
        <v>37694</v>
      </c>
      <c r="B526" s="22">
        <v>73</v>
      </c>
      <c r="C526" s="21">
        <v>0.850231469</v>
      </c>
      <c r="D526" s="20">
        <v>0.850231469</v>
      </c>
      <c r="E526" s="24">
        <v>0</v>
      </c>
      <c r="F526">
        <v>39.34794791</v>
      </c>
      <c r="G526">
        <v>-75.99901984</v>
      </c>
      <c r="H526" s="26">
        <v>1018.1</v>
      </c>
      <c r="I526" s="23">
        <f t="shared" si="63"/>
        <v>982.95</v>
      </c>
      <c r="J526">
        <f t="shared" si="64"/>
        <v>252.1080579436457</v>
      </c>
      <c r="K526" s="23">
        <f t="shared" si="65"/>
        <v>495.6080579436457</v>
      </c>
      <c r="L526" s="23">
        <f t="shared" si="62"/>
        <v>514.6270579436457</v>
      </c>
      <c r="M526" s="23">
        <f t="shared" si="66"/>
        <v>505.1175579436457</v>
      </c>
      <c r="N526" s="23">
        <v>1.4</v>
      </c>
      <c r="O526" s="23">
        <v>41.1</v>
      </c>
      <c r="P526" s="23">
        <v>36.6</v>
      </c>
      <c r="Q526" s="23">
        <f t="shared" si="60"/>
        <v>35.05</v>
      </c>
      <c r="S526">
        <v>2.51E-05</v>
      </c>
      <c r="T526">
        <v>1.69E-05</v>
      </c>
      <c r="U526">
        <v>1.06E-05</v>
      </c>
      <c r="V526">
        <v>-2.04E-07</v>
      </c>
      <c r="W526">
        <v>-1.3E-07</v>
      </c>
      <c r="X526">
        <v>-6.82E-07</v>
      </c>
      <c r="Y526" s="30">
        <v>958.3</v>
      </c>
      <c r="Z526" s="30">
        <v>288.1</v>
      </c>
      <c r="AA526" s="30">
        <v>282.1</v>
      </c>
      <c r="AB526" s="30">
        <v>14.5</v>
      </c>
      <c r="AD526">
        <v>7984</v>
      </c>
      <c r="AE526">
        <v>722</v>
      </c>
      <c r="AF526">
        <v>389</v>
      </c>
      <c r="AG526">
        <v>137</v>
      </c>
      <c r="AH526">
        <v>46</v>
      </c>
      <c r="AI526">
        <v>136</v>
      </c>
      <c r="AJ526">
        <f t="shared" si="61"/>
        <v>169272.0848056537</v>
      </c>
      <c r="AK526">
        <f t="shared" si="61"/>
        <v>15307.420494699647</v>
      </c>
      <c r="AL526">
        <f t="shared" si="61"/>
        <v>8247.349823321554</v>
      </c>
      <c r="AM526">
        <f t="shared" si="61"/>
        <v>2904.593639575972</v>
      </c>
      <c r="AN526">
        <f t="shared" si="61"/>
        <v>975.2650176678445</v>
      </c>
      <c r="AO526">
        <f t="shared" si="61"/>
        <v>2883.39222614841</v>
      </c>
      <c r="AP526" s="26">
        <v>0.004</v>
      </c>
      <c r="AS526" s="26">
        <v>0.1</v>
      </c>
      <c r="AU526">
        <v>1.206202269</v>
      </c>
      <c r="AV526"/>
      <c r="AW526" s="24">
        <v>0.003</v>
      </c>
    </row>
    <row r="527" spans="1:49" ht="12.75">
      <c r="A527" s="19">
        <v>37694</v>
      </c>
      <c r="B527" s="22">
        <v>73</v>
      </c>
      <c r="C527" s="21">
        <v>0.850347221</v>
      </c>
      <c r="D527" s="20">
        <v>0.850347221</v>
      </c>
      <c r="E527" s="24">
        <v>0</v>
      </c>
      <c r="F527">
        <v>39.34151494</v>
      </c>
      <c r="G527">
        <v>-76.00029026</v>
      </c>
      <c r="H527" s="26">
        <v>1019.4</v>
      </c>
      <c r="I527" s="23">
        <f t="shared" si="63"/>
        <v>984.25</v>
      </c>
      <c r="J527">
        <f t="shared" si="64"/>
        <v>241.1329274484903</v>
      </c>
      <c r="K527" s="23">
        <f t="shared" si="65"/>
        <v>484.6329274484903</v>
      </c>
      <c r="L527" s="23">
        <f t="shared" si="62"/>
        <v>503.6519274484903</v>
      </c>
      <c r="M527" s="23">
        <f t="shared" si="66"/>
        <v>494.1424274484903</v>
      </c>
      <c r="N527" s="23">
        <v>1.4</v>
      </c>
      <c r="O527" s="23">
        <v>41.8</v>
      </c>
      <c r="P527" s="23">
        <v>35.1</v>
      </c>
      <c r="Q527" s="23">
        <f t="shared" si="60"/>
        <v>35.85</v>
      </c>
      <c r="S527"/>
      <c r="T527"/>
      <c r="Y527" s="30"/>
      <c r="Z527" s="30"/>
      <c r="AA527" s="30"/>
      <c r="AB527" s="30"/>
      <c r="AD527">
        <v>8079</v>
      </c>
      <c r="AE527">
        <v>793</v>
      </c>
      <c r="AF527">
        <v>394</v>
      </c>
      <c r="AG527">
        <v>126</v>
      </c>
      <c r="AH527">
        <v>62</v>
      </c>
      <c r="AI527">
        <v>141</v>
      </c>
      <c r="AJ527">
        <f t="shared" si="61"/>
        <v>171286.21908127208</v>
      </c>
      <c r="AK527">
        <f t="shared" si="61"/>
        <v>16812.720848056535</v>
      </c>
      <c r="AL527">
        <f t="shared" si="61"/>
        <v>8353.356890459363</v>
      </c>
      <c r="AM527">
        <f t="shared" si="61"/>
        <v>2671.3780918727916</v>
      </c>
      <c r="AN527">
        <f t="shared" si="61"/>
        <v>1314.487632508834</v>
      </c>
      <c r="AO527">
        <f t="shared" si="61"/>
        <v>2989.399293286219</v>
      </c>
      <c r="AP527" s="26">
        <v>0.005</v>
      </c>
      <c r="AS527" s="26">
        <v>0.11</v>
      </c>
      <c r="AU527">
        <v>1.180846691</v>
      </c>
      <c r="AV527"/>
      <c r="AW527" s="24">
        <v>0.007</v>
      </c>
    </row>
    <row r="528" spans="1:49" ht="12.75">
      <c r="A528" s="19">
        <v>37694</v>
      </c>
      <c r="B528" s="22">
        <v>73</v>
      </c>
      <c r="C528" s="21">
        <v>0.850462973</v>
      </c>
      <c r="D528" s="20">
        <v>0.850462973</v>
      </c>
      <c r="E528" s="24">
        <v>0</v>
      </c>
      <c r="F528">
        <v>39.33504327</v>
      </c>
      <c r="G528">
        <v>-76.00160492</v>
      </c>
      <c r="H528" s="26">
        <v>1020.2</v>
      </c>
      <c r="I528" s="23">
        <f t="shared" si="63"/>
        <v>985.0500000000001</v>
      </c>
      <c r="J528">
        <f t="shared" si="64"/>
        <v>234.38620377709904</v>
      </c>
      <c r="K528" s="23">
        <f t="shared" si="65"/>
        <v>477.886203777099</v>
      </c>
      <c r="L528" s="23">
        <f t="shared" si="62"/>
        <v>496.905203777099</v>
      </c>
      <c r="M528" s="23">
        <f t="shared" si="66"/>
        <v>487.395703777099</v>
      </c>
      <c r="N528" s="23">
        <v>1.7</v>
      </c>
      <c r="O528" s="23">
        <v>42.8</v>
      </c>
      <c r="P528" s="23">
        <v>37.4</v>
      </c>
      <c r="Q528" s="23">
        <f t="shared" si="60"/>
        <v>36.25</v>
      </c>
      <c r="S528"/>
      <c r="T528"/>
      <c r="Y528" s="30"/>
      <c r="Z528" s="30"/>
      <c r="AA528" s="30"/>
      <c r="AB528" s="30"/>
      <c r="AC528">
        <v>12181</v>
      </c>
      <c r="AD528">
        <v>8146</v>
      </c>
      <c r="AE528">
        <v>727</v>
      </c>
      <c r="AF528">
        <v>396</v>
      </c>
      <c r="AG528">
        <v>132</v>
      </c>
      <c r="AH528">
        <v>52</v>
      </c>
      <c r="AI528">
        <v>129</v>
      </c>
      <c r="AJ528">
        <f t="shared" si="61"/>
        <v>172706.7137809187</v>
      </c>
      <c r="AK528">
        <f t="shared" si="61"/>
        <v>15413.427561837456</v>
      </c>
      <c r="AL528">
        <f t="shared" si="61"/>
        <v>8395.759717314488</v>
      </c>
      <c r="AM528">
        <f t="shared" si="61"/>
        <v>2798.5865724381624</v>
      </c>
      <c r="AN528">
        <f t="shared" si="61"/>
        <v>1102.4734982332154</v>
      </c>
      <c r="AO528">
        <f t="shared" si="61"/>
        <v>2734.982332155477</v>
      </c>
      <c r="AP528" s="26">
        <v>0.004</v>
      </c>
      <c r="AS528" s="26">
        <v>0.111</v>
      </c>
      <c r="AU528">
        <v>1.091981888</v>
      </c>
      <c r="AV528"/>
      <c r="AW528" s="24">
        <v>0.008</v>
      </c>
    </row>
    <row r="529" spans="1:49" ht="12.75">
      <c r="A529" s="19">
        <v>37694</v>
      </c>
      <c r="B529" s="22">
        <v>73</v>
      </c>
      <c r="C529" s="21">
        <v>0.850578725</v>
      </c>
      <c r="D529" s="20">
        <v>0.850578725</v>
      </c>
      <c r="E529" s="24">
        <v>0</v>
      </c>
      <c r="F529">
        <v>39.32841453</v>
      </c>
      <c r="G529">
        <v>-76.00286524</v>
      </c>
      <c r="H529" s="26">
        <v>1019.3</v>
      </c>
      <c r="I529" s="23">
        <f t="shared" si="63"/>
        <v>984.15</v>
      </c>
      <c r="J529">
        <f t="shared" si="64"/>
        <v>241.97665345734427</v>
      </c>
      <c r="K529" s="23">
        <f t="shared" si="65"/>
        <v>485.47665345734424</v>
      </c>
      <c r="L529" s="23">
        <f t="shared" si="62"/>
        <v>504.49565345734425</v>
      </c>
      <c r="M529" s="23">
        <f t="shared" si="66"/>
        <v>494.98615345734424</v>
      </c>
      <c r="N529" s="23">
        <v>1.7</v>
      </c>
      <c r="O529" s="23">
        <v>42.5</v>
      </c>
      <c r="P529" s="23">
        <v>36.4</v>
      </c>
      <c r="Q529" s="23">
        <f t="shared" si="60"/>
        <v>36.9</v>
      </c>
      <c r="S529">
        <v>2.41E-05</v>
      </c>
      <c r="T529">
        <v>1.64E-05</v>
      </c>
      <c r="U529">
        <v>1.08E-05</v>
      </c>
      <c r="V529">
        <v>-3.11E-07</v>
      </c>
      <c r="W529">
        <v>-1.12E-07</v>
      </c>
      <c r="X529">
        <v>-6.01E-07</v>
      </c>
      <c r="Y529" s="30">
        <v>958.3</v>
      </c>
      <c r="Z529" s="30">
        <v>288.1</v>
      </c>
      <c r="AA529" s="30">
        <v>282.1</v>
      </c>
      <c r="AB529" s="30">
        <v>14.5</v>
      </c>
      <c r="AD529">
        <v>8016</v>
      </c>
      <c r="AE529">
        <v>777</v>
      </c>
      <c r="AF529">
        <v>389</v>
      </c>
      <c r="AG529">
        <v>155</v>
      </c>
      <c r="AH529">
        <v>43</v>
      </c>
      <c r="AI529">
        <v>141</v>
      </c>
      <c r="AJ529">
        <f t="shared" si="61"/>
        <v>169950.5300353357</v>
      </c>
      <c r="AK529">
        <f t="shared" si="61"/>
        <v>16473.49823321555</v>
      </c>
      <c r="AL529">
        <f t="shared" si="61"/>
        <v>8247.349823321554</v>
      </c>
      <c r="AM529">
        <f t="shared" si="61"/>
        <v>3286.2190812720846</v>
      </c>
      <c r="AN529">
        <f t="shared" si="61"/>
        <v>911.660777385159</v>
      </c>
      <c r="AO529">
        <f t="shared" si="61"/>
        <v>2989.399293286219</v>
      </c>
      <c r="AP529" s="26">
        <v>0.004</v>
      </c>
      <c r="AS529" s="26">
        <v>0.121</v>
      </c>
      <c r="AU529">
        <v>1.091981888</v>
      </c>
      <c r="AV529"/>
      <c r="AW529" s="24">
        <v>0.004</v>
      </c>
    </row>
    <row r="530" spans="1:49" ht="12.75">
      <c r="A530" s="19">
        <v>37694</v>
      </c>
      <c r="B530" s="22">
        <v>73</v>
      </c>
      <c r="C530" s="21">
        <v>0.850694418</v>
      </c>
      <c r="D530" s="20">
        <v>0.850694418</v>
      </c>
      <c r="E530" s="24">
        <v>0</v>
      </c>
      <c r="F530">
        <v>39.32174924</v>
      </c>
      <c r="G530">
        <v>-76.00408135</v>
      </c>
      <c r="H530" s="26">
        <v>1020</v>
      </c>
      <c r="I530" s="23">
        <f t="shared" si="63"/>
        <v>984.85</v>
      </c>
      <c r="J530">
        <f t="shared" si="64"/>
        <v>236.0723708719832</v>
      </c>
      <c r="K530" s="23">
        <f t="shared" si="65"/>
        <v>479.5723708719832</v>
      </c>
      <c r="L530" s="23">
        <f t="shared" si="62"/>
        <v>498.5913708719832</v>
      </c>
      <c r="M530" s="23">
        <f t="shared" si="66"/>
        <v>489.0818708719832</v>
      </c>
      <c r="N530" s="23">
        <v>1.7</v>
      </c>
      <c r="O530" s="23">
        <v>42.5</v>
      </c>
      <c r="P530" s="23">
        <v>36.2</v>
      </c>
      <c r="Q530" s="23">
        <f t="shared" si="60"/>
        <v>36.3</v>
      </c>
      <c r="S530"/>
      <c r="T530"/>
      <c r="Y530" s="30"/>
      <c r="Z530" s="30"/>
      <c r="AA530" s="30"/>
      <c r="AB530" s="30"/>
      <c r="AD530">
        <v>8087</v>
      </c>
      <c r="AE530">
        <v>727</v>
      </c>
      <c r="AF530">
        <v>415</v>
      </c>
      <c r="AG530">
        <v>125</v>
      </c>
      <c r="AH530">
        <v>50</v>
      </c>
      <c r="AI530">
        <v>125</v>
      </c>
      <c r="AJ530">
        <f t="shared" si="61"/>
        <v>171455.8303886926</v>
      </c>
      <c r="AK530">
        <f t="shared" si="61"/>
        <v>15413.427561837456</v>
      </c>
      <c r="AL530">
        <f t="shared" si="61"/>
        <v>8798.586572438162</v>
      </c>
      <c r="AM530">
        <f t="shared" si="61"/>
        <v>2650.1766784452298</v>
      </c>
      <c r="AN530">
        <f t="shared" si="61"/>
        <v>1060.070671378092</v>
      </c>
      <c r="AO530">
        <f t="shared" si="61"/>
        <v>2650.1766784452298</v>
      </c>
      <c r="AP530" s="26">
        <v>0.004</v>
      </c>
      <c r="AS530" s="26">
        <v>0.093</v>
      </c>
      <c r="AU530">
        <v>0.997367382</v>
      </c>
      <c r="AV530"/>
      <c r="AW530" s="24">
        <v>0.001</v>
      </c>
    </row>
    <row r="531" spans="1:49" ht="12.75">
      <c r="A531" s="19">
        <v>37694</v>
      </c>
      <c r="B531" s="22">
        <v>73</v>
      </c>
      <c r="C531" s="21">
        <v>0.85081017</v>
      </c>
      <c r="D531" s="20">
        <v>0.85081017</v>
      </c>
      <c r="E531" s="24">
        <v>0</v>
      </c>
      <c r="F531">
        <v>39.31504712</v>
      </c>
      <c r="G531">
        <v>-76.00524669</v>
      </c>
      <c r="H531" s="26">
        <v>1020.6</v>
      </c>
      <c r="I531" s="23">
        <f t="shared" si="63"/>
        <v>985.45</v>
      </c>
      <c r="J531">
        <f t="shared" si="64"/>
        <v>231.01489639884574</v>
      </c>
      <c r="K531" s="23">
        <f t="shared" si="65"/>
        <v>474.51489639884574</v>
      </c>
      <c r="L531" s="23">
        <f t="shared" si="62"/>
        <v>493.53389639884574</v>
      </c>
      <c r="M531" s="23">
        <f t="shared" si="66"/>
        <v>484.02439639884574</v>
      </c>
      <c r="N531" s="23">
        <v>1.8</v>
      </c>
      <c r="O531" s="23">
        <v>42.7</v>
      </c>
      <c r="P531" s="23">
        <v>34.1</v>
      </c>
      <c r="Q531" s="23">
        <f t="shared" si="60"/>
        <v>35.150000000000006</v>
      </c>
      <c r="S531"/>
      <c r="T531"/>
      <c r="Y531" s="30"/>
      <c r="Z531" s="30"/>
      <c r="AA531" s="30"/>
      <c r="AB531" s="30"/>
      <c r="AD531">
        <v>8238</v>
      </c>
      <c r="AE531">
        <v>742</v>
      </c>
      <c r="AF531">
        <v>385</v>
      </c>
      <c r="AG531">
        <v>125</v>
      </c>
      <c r="AH531">
        <v>44</v>
      </c>
      <c r="AI531">
        <v>130</v>
      </c>
      <c r="AJ531">
        <f t="shared" si="61"/>
        <v>174657.2438162544</v>
      </c>
      <c r="AK531">
        <f t="shared" si="61"/>
        <v>15731.448763250883</v>
      </c>
      <c r="AL531">
        <f t="shared" si="61"/>
        <v>8162.544169611308</v>
      </c>
      <c r="AM531">
        <f t="shared" si="61"/>
        <v>2650.1766784452298</v>
      </c>
      <c r="AN531">
        <f t="shared" si="61"/>
        <v>932.8621908127208</v>
      </c>
      <c r="AO531">
        <f t="shared" si="61"/>
        <v>2756.1837455830387</v>
      </c>
      <c r="AP531" s="26">
        <v>0.005</v>
      </c>
      <c r="AS531" s="26">
        <v>0.081</v>
      </c>
      <c r="AU531">
        <v>0.9623500109</v>
      </c>
      <c r="AV531"/>
      <c r="AW531" s="24">
        <v>0</v>
      </c>
    </row>
    <row r="532" spans="1:49" ht="12.75">
      <c r="A532" s="19">
        <v>37694</v>
      </c>
      <c r="B532" s="22">
        <v>73</v>
      </c>
      <c r="C532" s="21">
        <v>0.850925922</v>
      </c>
      <c r="D532" s="20">
        <v>0.850925922</v>
      </c>
      <c r="E532" s="24">
        <v>0</v>
      </c>
      <c r="F532">
        <v>39.30841268</v>
      </c>
      <c r="G532">
        <v>-76.00626935</v>
      </c>
      <c r="H532" s="26">
        <v>1021.3</v>
      </c>
      <c r="I532" s="23">
        <f t="shared" si="63"/>
        <v>986.15</v>
      </c>
      <c r="J532">
        <f t="shared" si="64"/>
        <v>225.1183999445532</v>
      </c>
      <c r="K532" s="23">
        <f t="shared" si="65"/>
        <v>468.6183999445532</v>
      </c>
      <c r="L532" s="23">
        <f t="shared" si="62"/>
        <v>487.6373999445532</v>
      </c>
      <c r="M532" s="23">
        <f t="shared" si="66"/>
        <v>478.1278999445532</v>
      </c>
      <c r="N532" s="23">
        <v>1.8</v>
      </c>
      <c r="O532" s="23">
        <v>42.9</v>
      </c>
      <c r="P532" s="23">
        <v>36.2</v>
      </c>
      <c r="Q532" s="23">
        <f t="shared" si="60"/>
        <v>35.150000000000006</v>
      </c>
      <c r="S532">
        <v>2.35E-05</v>
      </c>
      <c r="T532">
        <v>1.63E-05</v>
      </c>
      <c r="U532">
        <v>1.08E-05</v>
      </c>
      <c r="V532">
        <v>-2.86E-07</v>
      </c>
      <c r="W532">
        <v>-1.52E-07</v>
      </c>
      <c r="X532">
        <v>-6.57E-07</v>
      </c>
      <c r="Y532" s="30">
        <v>959.8</v>
      </c>
      <c r="Z532" s="30">
        <v>288</v>
      </c>
      <c r="AA532" s="30">
        <v>282</v>
      </c>
      <c r="AB532" s="30">
        <v>14.5</v>
      </c>
      <c r="AD532">
        <v>8268</v>
      </c>
      <c r="AE532">
        <v>858</v>
      </c>
      <c r="AF532">
        <v>398</v>
      </c>
      <c r="AG532">
        <v>120</v>
      </c>
      <c r="AH532">
        <v>49</v>
      </c>
      <c r="AI532">
        <v>144</v>
      </c>
      <c r="AJ532">
        <f t="shared" si="61"/>
        <v>175293.28621908126</v>
      </c>
      <c r="AK532">
        <f t="shared" si="61"/>
        <v>18190.812720848055</v>
      </c>
      <c r="AL532">
        <f t="shared" si="61"/>
        <v>8438.16254416961</v>
      </c>
      <c r="AM532">
        <f t="shared" si="61"/>
        <v>2544.1696113074204</v>
      </c>
      <c r="AN532">
        <f t="shared" si="61"/>
        <v>1038.86925795053</v>
      </c>
      <c r="AO532">
        <f t="shared" si="61"/>
        <v>3053.0035335689045</v>
      </c>
      <c r="AP532" s="26">
        <v>0.004</v>
      </c>
      <c r="AS532" s="26">
        <v>0.08</v>
      </c>
      <c r="AU532">
        <v>0.9422315955</v>
      </c>
      <c r="AV532"/>
      <c r="AW532" s="24">
        <v>0.006</v>
      </c>
    </row>
    <row r="533" spans="1:49" ht="12.75">
      <c r="A533" s="19">
        <v>37694</v>
      </c>
      <c r="B533" s="22">
        <v>73</v>
      </c>
      <c r="C533" s="21">
        <v>0.851041675</v>
      </c>
      <c r="D533" s="20">
        <v>0.851041675</v>
      </c>
      <c r="E533" s="24">
        <v>0</v>
      </c>
      <c r="F533">
        <v>39.30173215</v>
      </c>
      <c r="G533">
        <v>-76.00723371</v>
      </c>
      <c r="H533" s="26">
        <v>1019.7</v>
      </c>
      <c r="I533" s="23">
        <f t="shared" si="63"/>
        <v>984.5500000000001</v>
      </c>
      <c r="J533">
        <f t="shared" si="64"/>
        <v>238.60226366254798</v>
      </c>
      <c r="K533" s="23">
        <f t="shared" si="65"/>
        <v>482.102263662548</v>
      </c>
      <c r="L533" s="23">
        <f t="shared" si="62"/>
        <v>501.121263662548</v>
      </c>
      <c r="M533" s="23">
        <f t="shared" si="66"/>
        <v>491.611763662548</v>
      </c>
      <c r="N533" s="23">
        <v>1.9</v>
      </c>
      <c r="O533" s="23">
        <v>43.3</v>
      </c>
      <c r="P533" s="23">
        <v>31.9</v>
      </c>
      <c r="Q533" s="23">
        <f t="shared" si="60"/>
        <v>34.05</v>
      </c>
      <c r="S533"/>
      <c r="T533"/>
      <c r="Y533" s="30"/>
      <c r="Z533" s="30"/>
      <c r="AA533" s="30"/>
      <c r="AB533" s="30"/>
      <c r="AD533">
        <v>8263</v>
      </c>
      <c r="AE533">
        <v>801</v>
      </c>
      <c r="AF533">
        <v>407</v>
      </c>
      <c r="AG533">
        <v>139</v>
      </c>
      <c r="AH533">
        <v>51</v>
      </c>
      <c r="AI533">
        <v>131</v>
      </c>
      <c r="AJ533">
        <f t="shared" si="61"/>
        <v>175187.27915194345</v>
      </c>
      <c r="AK533">
        <f t="shared" si="61"/>
        <v>16982.33215547703</v>
      </c>
      <c r="AL533">
        <f t="shared" si="61"/>
        <v>8628.975265017667</v>
      </c>
      <c r="AM533">
        <f t="shared" si="61"/>
        <v>2946.9964664310955</v>
      </c>
      <c r="AN533">
        <f t="shared" si="61"/>
        <v>1081.2720848056538</v>
      </c>
      <c r="AO533">
        <f t="shared" si="61"/>
        <v>2777.3851590106005</v>
      </c>
      <c r="AP533" s="26">
        <v>0.004</v>
      </c>
      <c r="AS533" s="26">
        <v>0.089</v>
      </c>
      <c r="AU533">
        <v>0.8569278717</v>
      </c>
      <c r="AV533"/>
      <c r="AW533" s="24">
        <v>0.009</v>
      </c>
    </row>
    <row r="534" spans="1:49" ht="12.75">
      <c r="A534" s="19">
        <v>37694</v>
      </c>
      <c r="B534" s="22">
        <v>73</v>
      </c>
      <c r="C534" s="21">
        <v>0.851157427</v>
      </c>
      <c r="D534" s="20">
        <v>0.851157427</v>
      </c>
      <c r="E534" s="24">
        <v>0</v>
      </c>
      <c r="F534">
        <v>39.29508888</v>
      </c>
      <c r="G534">
        <v>-76.00820404</v>
      </c>
      <c r="H534" s="26">
        <v>1019</v>
      </c>
      <c r="I534" s="23">
        <f t="shared" si="63"/>
        <v>983.85</v>
      </c>
      <c r="J534">
        <f t="shared" si="64"/>
        <v>244.50834596841796</v>
      </c>
      <c r="K534" s="23">
        <f t="shared" si="65"/>
        <v>488.008345968418</v>
      </c>
      <c r="L534" s="23">
        <f t="shared" si="62"/>
        <v>507.027345968418</v>
      </c>
      <c r="M534" s="23">
        <f t="shared" si="66"/>
        <v>497.517845968418</v>
      </c>
      <c r="N534" s="23">
        <v>1.8</v>
      </c>
      <c r="O534" s="23">
        <v>43.7</v>
      </c>
      <c r="P534" s="23">
        <v>35.1</v>
      </c>
      <c r="Q534" s="23">
        <f aca="true" t="shared" si="67" ref="Q534:Q597">AVERAGE(P533:P534)</f>
        <v>33.5</v>
      </c>
      <c r="S534"/>
      <c r="T534"/>
      <c r="Y534" s="30"/>
      <c r="Z534" s="30"/>
      <c r="AA534" s="30"/>
      <c r="AB534" s="30"/>
      <c r="AC534">
        <v>12057</v>
      </c>
      <c r="AD534">
        <v>8129</v>
      </c>
      <c r="AE534">
        <v>817</v>
      </c>
      <c r="AF534">
        <v>399</v>
      </c>
      <c r="AG534">
        <v>135</v>
      </c>
      <c r="AH534">
        <v>43</v>
      </c>
      <c r="AI534">
        <v>133</v>
      </c>
      <c r="AJ534">
        <f t="shared" si="61"/>
        <v>172346.28975265016</v>
      </c>
      <c r="AK534">
        <f t="shared" si="61"/>
        <v>17321.55477031802</v>
      </c>
      <c r="AL534">
        <f t="shared" si="61"/>
        <v>8459.363957597174</v>
      </c>
      <c r="AM534">
        <f t="shared" si="61"/>
        <v>2862.190812720848</v>
      </c>
      <c r="AN534">
        <f t="shared" si="61"/>
        <v>911.660777385159</v>
      </c>
      <c r="AO534">
        <f t="shared" si="61"/>
        <v>2819.7879858657243</v>
      </c>
      <c r="AP534" s="26">
        <v>0.004</v>
      </c>
      <c r="AS534" s="26">
        <v>0.089</v>
      </c>
      <c r="AU534">
        <v>0.8535739183</v>
      </c>
      <c r="AV534"/>
      <c r="AW534" s="24">
        <v>0.004</v>
      </c>
    </row>
    <row r="535" spans="1:49" ht="12.75">
      <c r="A535" s="19">
        <v>37694</v>
      </c>
      <c r="B535" s="22">
        <v>73</v>
      </c>
      <c r="C535" s="21">
        <v>0.851273119</v>
      </c>
      <c r="D535" s="20">
        <v>0.851273119</v>
      </c>
      <c r="E535" s="24">
        <v>0</v>
      </c>
      <c r="F535">
        <v>39.28840351</v>
      </c>
      <c r="G535">
        <v>-76.00906217</v>
      </c>
      <c r="H535" s="26">
        <v>1020.1</v>
      </c>
      <c r="I535" s="23">
        <f t="shared" si="63"/>
        <v>984.95</v>
      </c>
      <c r="J535">
        <f t="shared" si="64"/>
        <v>235.22924452624966</v>
      </c>
      <c r="K535" s="23">
        <f t="shared" si="65"/>
        <v>478.72924452624966</v>
      </c>
      <c r="L535" s="23">
        <f t="shared" si="62"/>
        <v>497.74824452624966</v>
      </c>
      <c r="M535" s="23">
        <f t="shared" si="66"/>
        <v>488.23874452624966</v>
      </c>
      <c r="N535" s="23">
        <v>1.7</v>
      </c>
      <c r="O535" s="23">
        <v>44.1</v>
      </c>
      <c r="P535" s="23">
        <v>35.9</v>
      </c>
      <c r="Q535" s="23">
        <f t="shared" si="67"/>
        <v>35.5</v>
      </c>
      <c r="S535">
        <v>2.37E-05</v>
      </c>
      <c r="T535">
        <v>1.6E-05</v>
      </c>
      <c r="U535">
        <v>1.11E-05</v>
      </c>
      <c r="V535">
        <v>-2.19E-07</v>
      </c>
      <c r="W535">
        <v>-1.31E-07</v>
      </c>
      <c r="X535">
        <v>-5.81E-07</v>
      </c>
      <c r="Y535" s="30">
        <v>959.4</v>
      </c>
      <c r="Z535" s="30">
        <v>288</v>
      </c>
      <c r="AA535" s="30">
        <v>282</v>
      </c>
      <c r="AB535" s="30">
        <v>14.5</v>
      </c>
      <c r="AD535">
        <v>8133</v>
      </c>
      <c r="AE535">
        <v>738</v>
      </c>
      <c r="AF535">
        <v>382</v>
      </c>
      <c r="AG535">
        <v>131</v>
      </c>
      <c r="AH535">
        <v>51</v>
      </c>
      <c r="AI535">
        <v>113</v>
      </c>
      <c r="AJ535">
        <f t="shared" si="61"/>
        <v>172431.09540636043</v>
      </c>
      <c r="AK535">
        <f t="shared" si="61"/>
        <v>15646.643109540635</v>
      </c>
      <c r="AL535">
        <f t="shared" si="61"/>
        <v>8098.9399293286215</v>
      </c>
      <c r="AM535">
        <f t="shared" si="61"/>
        <v>2777.3851590106005</v>
      </c>
      <c r="AN535">
        <f t="shared" si="61"/>
        <v>1081.2720848056538</v>
      </c>
      <c r="AO535">
        <f t="shared" si="61"/>
        <v>2395.7597173144877</v>
      </c>
      <c r="AP535" s="26">
        <v>0.006</v>
      </c>
      <c r="AS535" s="26">
        <v>0.101</v>
      </c>
      <c r="AU535">
        <v>0.8213502765</v>
      </c>
      <c r="AV535"/>
      <c r="AW535" s="24">
        <v>0.002</v>
      </c>
    </row>
    <row r="536" spans="1:49" ht="12.75">
      <c r="A536" s="19">
        <v>37694</v>
      </c>
      <c r="B536" s="22">
        <v>73</v>
      </c>
      <c r="C536" s="21">
        <v>0.851388872</v>
      </c>
      <c r="D536" s="20">
        <v>0.851388872</v>
      </c>
      <c r="E536" s="24">
        <v>0</v>
      </c>
      <c r="F536">
        <v>39.28178149</v>
      </c>
      <c r="G536">
        <v>-76.00993133</v>
      </c>
      <c r="H536" s="26">
        <v>1020.2</v>
      </c>
      <c r="I536" s="23">
        <f t="shared" si="63"/>
        <v>985.0500000000001</v>
      </c>
      <c r="J536">
        <f t="shared" si="64"/>
        <v>234.38620377709904</v>
      </c>
      <c r="K536" s="23">
        <f t="shared" si="65"/>
        <v>477.886203777099</v>
      </c>
      <c r="L536" s="23">
        <f t="shared" si="62"/>
        <v>496.905203777099</v>
      </c>
      <c r="M536" s="23">
        <f t="shared" si="66"/>
        <v>487.395703777099</v>
      </c>
      <c r="N536" s="23">
        <v>1.7</v>
      </c>
      <c r="O536" s="23">
        <v>44.3</v>
      </c>
      <c r="P536" s="23">
        <v>37.9</v>
      </c>
      <c r="Q536" s="23">
        <f t="shared" si="67"/>
        <v>36.9</v>
      </c>
      <c r="S536"/>
      <c r="T536"/>
      <c r="Y536" s="30"/>
      <c r="Z536" s="30"/>
      <c r="AA536" s="30"/>
      <c r="AB536" s="30"/>
      <c r="AD536">
        <v>8178</v>
      </c>
      <c r="AE536">
        <v>794</v>
      </c>
      <c r="AF536">
        <v>441</v>
      </c>
      <c r="AG536">
        <v>141</v>
      </c>
      <c r="AH536">
        <v>48</v>
      </c>
      <c r="AI536">
        <v>131</v>
      </c>
      <c r="AJ536">
        <f t="shared" si="61"/>
        <v>173385.1590106007</v>
      </c>
      <c r="AK536">
        <f t="shared" si="61"/>
        <v>16833.9222614841</v>
      </c>
      <c r="AL536">
        <f t="shared" si="61"/>
        <v>9349.82332155477</v>
      </c>
      <c r="AM536">
        <f t="shared" si="61"/>
        <v>2989.399293286219</v>
      </c>
      <c r="AN536">
        <f t="shared" si="61"/>
        <v>1017.6678445229682</v>
      </c>
      <c r="AO536">
        <f t="shared" si="61"/>
        <v>2777.3851590106005</v>
      </c>
      <c r="AP536" s="26">
        <v>0.004</v>
      </c>
      <c r="AS536" s="26">
        <v>0.079</v>
      </c>
      <c r="AU536">
        <v>0.8268407583</v>
      </c>
      <c r="AV536"/>
      <c r="AW536" s="24">
        <v>0</v>
      </c>
    </row>
    <row r="537" spans="1:49" ht="12.75">
      <c r="A537" s="19">
        <v>37694</v>
      </c>
      <c r="B537" s="22">
        <v>73</v>
      </c>
      <c r="C537" s="21">
        <v>0.851504624</v>
      </c>
      <c r="D537" s="20">
        <v>0.851504624</v>
      </c>
      <c r="E537" s="24">
        <v>0</v>
      </c>
      <c r="F537">
        <v>39.2751734</v>
      </c>
      <c r="G537">
        <v>-76.01072303</v>
      </c>
      <c r="H537" s="26">
        <v>1021.9</v>
      </c>
      <c r="I537" s="23">
        <f t="shared" si="63"/>
        <v>986.75</v>
      </c>
      <c r="J537">
        <f t="shared" si="64"/>
        <v>220.0675904997717</v>
      </c>
      <c r="K537" s="23">
        <f t="shared" si="65"/>
        <v>463.5675904997717</v>
      </c>
      <c r="L537" s="23">
        <f t="shared" si="62"/>
        <v>482.5865904997717</v>
      </c>
      <c r="M537" s="23">
        <f t="shared" si="66"/>
        <v>473.0770904997717</v>
      </c>
      <c r="N537" s="23">
        <v>1.8</v>
      </c>
      <c r="O537" s="23">
        <v>44.1</v>
      </c>
      <c r="P537" s="23">
        <v>35.6</v>
      </c>
      <c r="Q537" s="23">
        <f t="shared" si="67"/>
        <v>36.75</v>
      </c>
      <c r="S537"/>
      <c r="T537"/>
      <c r="Y537" s="30"/>
      <c r="Z537" s="30"/>
      <c r="AA537" s="30"/>
      <c r="AB537" s="30"/>
      <c r="AD537">
        <v>7959</v>
      </c>
      <c r="AE537">
        <v>706</v>
      </c>
      <c r="AF537">
        <v>377</v>
      </c>
      <c r="AG537">
        <v>145</v>
      </c>
      <c r="AH537">
        <v>48</v>
      </c>
      <c r="AI537">
        <v>121</v>
      </c>
      <c r="AJ537">
        <f t="shared" si="61"/>
        <v>168742.04946996467</v>
      </c>
      <c r="AK537">
        <f t="shared" si="61"/>
        <v>14968.197879858657</v>
      </c>
      <c r="AL537">
        <f t="shared" si="61"/>
        <v>7992.932862190813</v>
      </c>
      <c r="AM537">
        <f t="shared" si="61"/>
        <v>3074.2049469964663</v>
      </c>
      <c r="AN537">
        <f t="shared" si="61"/>
        <v>1017.6678445229682</v>
      </c>
      <c r="AO537">
        <f t="shared" si="61"/>
        <v>2565.3710247349823</v>
      </c>
      <c r="AP537" s="26">
        <v>0.003</v>
      </c>
      <c r="AS537" s="26">
        <v>0.081</v>
      </c>
      <c r="AU537">
        <v>0.8076542616</v>
      </c>
      <c r="AV537"/>
      <c r="AW537" s="24">
        <v>0.001</v>
      </c>
    </row>
    <row r="538" spans="1:49" ht="12.75">
      <c r="A538" s="19">
        <v>37694</v>
      </c>
      <c r="B538" s="22">
        <v>73</v>
      </c>
      <c r="C538" s="21">
        <v>0.851620376</v>
      </c>
      <c r="D538" s="20">
        <v>0.851620376</v>
      </c>
      <c r="E538" s="24">
        <v>0</v>
      </c>
      <c r="F538">
        <v>39.26874469</v>
      </c>
      <c r="G538">
        <v>-76.01155172</v>
      </c>
      <c r="H538" s="26">
        <v>1021.9</v>
      </c>
      <c r="I538" s="23">
        <f t="shared" si="63"/>
        <v>986.75</v>
      </c>
      <c r="J538">
        <f t="shared" si="64"/>
        <v>220.0675904997717</v>
      </c>
      <c r="K538" s="23">
        <f t="shared" si="65"/>
        <v>463.5675904997717</v>
      </c>
      <c r="L538" s="23">
        <f t="shared" si="62"/>
        <v>482.5865904997717</v>
      </c>
      <c r="M538" s="23">
        <f t="shared" si="66"/>
        <v>473.0770904997717</v>
      </c>
      <c r="N538" s="23">
        <v>1.8</v>
      </c>
      <c r="O538" s="23">
        <v>44.2</v>
      </c>
      <c r="P538" s="23">
        <v>34.6</v>
      </c>
      <c r="Q538" s="23">
        <f t="shared" si="67"/>
        <v>35.1</v>
      </c>
      <c r="S538">
        <v>2.32E-05</v>
      </c>
      <c r="T538">
        <v>1.59E-05</v>
      </c>
      <c r="U538">
        <v>1.06E-05</v>
      </c>
      <c r="V538">
        <v>-3.01E-07</v>
      </c>
      <c r="W538">
        <v>-1.42E-07</v>
      </c>
      <c r="X538">
        <v>-6.18E-07</v>
      </c>
      <c r="Y538" s="30">
        <v>960.5</v>
      </c>
      <c r="Z538" s="30">
        <v>288</v>
      </c>
      <c r="AA538" s="30">
        <v>282</v>
      </c>
      <c r="AB538" s="30">
        <v>14.3</v>
      </c>
      <c r="AD538">
        <v>7984</v>
      </c>
      <c r="AE538">
        <v>738</v>
      </c>
      <c r="AF538">
        <v>398</v>
      </c>
      <c r="AG538">
        <v>117</v>
      </c>
      <c r="AH538">
        <v>61</v>
      </c>
      <c r="AI538">
        <v>152</v>
      </c>
      <c r="AJ538">
        <f t="shared" si="61"/>
        <v>169272.0848056537</v>
      </c>
      <c r="AK538">
        <f t="shared" si="61"/>
        <v>15646.643109540635</v>
      </c>
      <c r="AL538">
        <f t="shared" si="61"/>
        <v>8438.16254416961</v>
      </c>
      <c r="AM538">
        <f t="shared" si="61"/>
        <v>2480.5653710247348</v>
      </c>
      <c r="AN538">
        <f t="shared" si="61"/>
        <v>1293.286219081272</v>
      </c>
      <c r="AO538">
        <f t="shared" si="61"/>
        <v>3222.614840989399</v>
      </c>
      <c r="AP538" s="26">
        <v>0.004</v>
      </c>
      <c r="AS538" s="26">
        <v>0.079</v>
      </c>
      <c r="AU538">
        <v>0.7814851403</v>
      </c>
      <c r="AV538"/>
      <c r="AW538" s="24">
        <v>0.005</v>
      </c>
    </row>
    <row r="539" spans="1:49" ht="12.75">
      <c r="A539" s="19">
        <v>37694</v>
      </c>
      <c r="B539" s="22">
        <v>73</v>
      </c>
      <c r="C539" s="21">
        <v>0.851736128</v>
      </c>
      <c r="D539" s="20">
        <v>0.851736128</v>
      </c>
      <c r="E539" s="24">
        <v>0</v>
      </c>
      <c r="F539">
        <v>39.26219556</v>
      </c>
      <c r="G539">
        <v>-76.01247423</v>
      </c>
      <c r="H539" s="26">
        <v>1022.3</v>
      </c>
      <c r="I539" s="23">
        <f t="shared" si="63"/>
        <v>987.15</v>
      </c>
      <c r="J539">
        <f t="shared" si="64"/>
        <v>216.7020901256227</v>
      </c>
      <c r="K539" s="23">
        <f t="shared" si="65"/>
        <v>460.2020901256227</v>
      </c>
      <c r="L539" s="23">
        <f t="shared" si="62"/>
        <v>479.2210901256227</v>
      </c>
      <c r="M539" s="23">
        <f t="shared" si="66"/>
        <v>469.7115901256227</v>
      </c>
      <c r="N539" s="23">
        <v>1.8</v>
      </c>
      <c r="O539" s="23">
        <v>44.3</v>
      </c>
      <c r="P539" s="23">
        <v>33.8</v>
      </c>
      <c r="Q539" s="23">
        <f t="shared" si="67"/>
        <v>34.2</v>
      </c>
      <c r="S539"/>
      <c r="T539"/>
      <c r="Y539" s="30"/>
      <c r="Z539" s="30"/>
      <c r="AA539" s="30"/>
      <c r="AB539" s="30"/>
      <c r="AD539">
        <v>7910</v>
      </c>
      <c r="AE539">
        <v>714</v>
      </c>
      <c r="AF539">
        <v>378</v>
      </c>
      <c r="AG539">
        <v>132</v>
      </c>
      <c r="AH539">
        <v>57</v>
      </c>
      <c r="AI539">
        <v>127</v>
      </c>
      <c r="AJ539">
        <f t="shared" si="61"/>
        <v>167703.18021201412</v>
      </c>
      <c r="AK539">
        <f t="shared" si="61"/>
        <v>15137.809187279152</v>
      </c>
      <c r="AL539">
        <f t="shared" si="61"/>
        <v>8014.134275618374</v>
      </c>
      <c r="AM539">
        <f t="shared" si="61"/>
        <v>2798.5865724381624</v>
      </c>
      <c r="AN539">
        <f t="shared" si="61"/>
        <v>1208.4805653710248</v>
      </c>
      <c r="AO539">
        <f t="shared" si="61"/>
        <v>2692.5795053003535</v>
      </c>
      <c r="AP539" s="26">
        <v>0.003</v>
      </c>
      <c r="AS539" s="26">
        <v>0.081</v>
      </c>
      <c r="AU539">
        <v>0.8712525964</v>
      </c>
      <c r="AV539"/>
      <c r="AW539" s="24">
        <v>0.007</v>
      </c>
    </row>
    <row r="540" spans="1:49" ht="12.75">
      <c r="A540" s="19">
        <v>37694</v>
      </c>
      <c r="B540" s="22">
        <v>73</v>
      </c>
      <c r="C540" s="21">
        <v>0.851851881</v>
      </c>
      <c r="D540" s="20">
        <v>0.851851881</v>
      </c>
      <c r="E540" s="24">
        <v>0</v>
      </c>
      <c r="F540">
        <v>39.25564024</v>
      </c>
      <c r="G540">
        <v>-76.01346207</v>
      </c>
      <c r="H540" s="26">
        <v>1020.4</v>
      </c>
      <c r="I540" s="23">
        <f t="shared" si="63"/>
        <v>985.25</v>
      </c>
      <c r="J540">
        <f t="shared" si="64"/>
        <v>232.7003789990421</v>
      </c>
      <c r="K540" s="23">
        <f t="shared" si="65"/>
        <v>476.2003789990421</v>
      </c>
      <c r="L540" s="23">
        <f t="shared" si="62"/>
        <v>495.2193789990421</v>
      </c>
      <c r="M540" s="23">
        <f t="shared" si="66"/>
        <v>485.7098789990421</v>
      </c>
      <c r="N540" s="23">
        <v>1.8</v>
      </c>
      <c r="O540" s="23">
        <v>44.6</v>
      </c>
      <c r="P540" s="23">
        <v>36</v>
      </c>
      <c r="Q540" s="23">
        <f t="shared" si="67"/>
        <v>34.9</v>
      </c>
      <c r="S540"/>
      <c r="T540"/>
      <c r="Y540" s="30"/>
      <c r="Z540" s="30"/>
      <c r="AA540" s="30"/>
      <c r="AB540" s="30"/>
      <c r="AC540">
        <v>12854</v>
      </c>
      <c r="AD540">
        <v>7916</v>
      </c>
      <c r="AE540">
        <v>770</v>
      </c>
      <c r="AF540">
        <v>401</v>
      </c>
      <c r="AG540">
        <v>150</v>
      </c>
      <c r="AH540">
        <v>41</v>
      </c>
      <c r="AI540">
        <v>127</v>
      </c>
      <c r="AJ540">
        <f t="shared" si="61"/>
        <v>167830.3886925795</v>
      </c>
      <c r="AK540">
        <f t="shared" si="61"/>
        <v>16325.088339222615</v>
      </c>
      <c r="AL540">
        <f t="shared" si="61"/>
        <v>8501.766784452297</v>
      </c>
      <c r="AM540">
        <f t="shared" si="61"/>
        <v>3180.2120141342757</v>
      </c>
      <c r="AN540">
        <f t="shared" si="61"/>
        <v>869.2579505300353</v>
      </c>
      <c r="AO540">
        <f t="shared" si="61"/>
        <v>2692.5795053003535</v>
      </c>
      <c r="AP540" s="26">
        <v>0.004</v>
      </c>
      <c r="AS540" s="26">
        <v>0.092</v>
      </c>
      <c r="AU540">
        <v>0.9046799541</v>
      </c>
      <c r="AV540"/>
      <c r="AW540" s="24">
        <v>0.004</v>
      </c>
    </row>
    <row r="541" spans="1:49" ht="12.75">
      <c r="A541" s="19">
        <v>37694</v>
      </c>
      <c r="B541" s="22">
        <v>73</v>
      </c>
      <c r="C541" s="21">
        <v>0.851967573</v>
      </c>
      <c r="D541" s="20">
        <v>0.851967573</v>
      </c>
      <c r="E541" s="24">
        <v>0</v>
      </c>
      <c r="F541">
        <v>39.24913492</v>
      </c>
      <c r="G541">
        <v>-76.01453961</v>
      </c>
      <c r="H541" s="26">
        <v>1019.3</v>
      </c>
      <c r="I541" s="23">
        <f t="shared" si="63"/>
        <v>984.15</v>
      </c>
      <c r="J541">
        <f t="shared" si="64"/>
        <v>241.97665345734427</v>
      </c>
      <c r="K541" s="23">
        <f t="shared" si="65"/>
        <v>485.47665345734424</v>
      </c>
      <c r="L541" s="23">
        <f t="shared" si="62"/>
        <v>504.49565345734425</v>
      </c>
      <c r="M541" s="23">
        <f t="shared" si="66"/>
        <v>494.98615345734424</v>
      </c>
      <c r="N541" s="23">
        <v>1.8</v>
      </c>
      <c r="O541" s="23">
        <v>44.4</v>
      </c>
      <c r="P541" s="23">
        <v>33.6</v>
      </c>
      <c r="Q541" s="23">
        <f t="shared" si="67"/>
        <v>34.8</v>
      </c>
      <c r="S541">
        <v>2.36E-05</v>
      </c>
      <c r="T541">
        <v>1.66E-05</v>
      </c>
      <c r="U541">
        <v>1.09E-05</v>
      </c>
      <c r="V541">
        <v>-2.53E-07</v>
      </c>
      <c r="W541">
        <v>-1.3E-07</v>
      </c>
      <c r="X541">
        <v>-5.61E-07</v>
      </c>
      <c r="Y541" s="30">
        <v>959.9</v>
      </c>
      <c r="Z541" s="30">
        <v>287.9</v>
      </c>
      <c r="AA541" s="30">
        <v>282</v>
      </c>
      <c r="AB541" s="30">
        <v>14.3</v>
      </c>
      <c r="AD541">
        <v>7790</v>
      </c>
      <c r="AE541">
        <v>751</v>
      </c>
      <c r="AF541">
        <v>401</v>
      </c>
      <c r="AG541">
        <v>129</v>
      </c>
      <c r="AH541">
        <v>52</v>
      </c>
      <c r="AI541">
        <v>138</v>
      </c>
      <c r="AJ541">
        <f aca="true" t="shared" si="68" ref="AJ541:AO583">IF(AD541&gt;0,(AD541*(60/1))/2.83,"")</f>
        <v>165159.0106007067</v>
      </c>
      <c r="AK541">
        <f t="shared" si="68"/>
        <v>15922.261484098939</v>
      </c>
      <c r="AL541">
        <f t="shared" si="68"/>
        <v>8501.766784452297</v>
      </c>
      <c r="AM541">
        <f t="shared" si="68"/>
        <v>2734.982332155477</v>
      </c>
      <c r="AN541">
        <f t="shared" si="68"/>
        <v>1102.4734982332154</v>
      </c>
      <c r="AO541">
        <f t="shared" si="68"/>
        <v>2925.7950530035337</v>
      </c>
      <c r="AP541" s="26">
        <v>0.001</v>
      </c>
      <c r="AS541" s="26">
        <v>0.09</v>
      </c>
      <c r="AU541">
        <v>0.9702355266</v>
      </c>
      <c r="AV541"/>
      <c r="AW541" s="24">
        <v>0.002</v>
      </c>
    </row>
    <row r="542" spans="1:49" ht="12.75">
      <c r="A542" s="19">
        <v>37694</v>
      </c>
      <c r="B542" s="22">
        <v>73</v>
      </c>
      <c r="C542" s="21">
        <v>0.852083325</v>
      </c>
      <c r="D542" s="20">
        <v>0.852083325</v>
      </c>
      <c r="E542" s="24">
        <v>0</v>
      </c>
      <c r="F542">
        <v>39.24268305</v>
      </c>
      <c r="G542">
        <v>-76.0156056</v>
      </c>
      <c r="H542" s="26">
        <v>1018.9</v>
      </c>
      <c r="I542" s="23">
        <f t="shared" si="63"/>
        <v>983.75</v>
      </c>
      <c r="J542">
        <f t="shared" si="64"/>
        <v>245.35241502504996</v>
      </c>
      <c r="K542" s="23">
        <f t="shared" si="65"/>
        <v>488.85241502504994</v>
      </c>
      <c r="L542" s="23">
        <f t="shared" si="62"/>
        <v>507.87141502504994</v>
      </c>
      <c r="M542" s="23">
        <f t="shared" si="66"/>
        <v>498.36191502504994</v>
      </c>
      <c r="N542" s="23">
        <v>1.8</v>
      </c>
      <c r="O542" s="23">
        <v>44.2</v>
      </c>
      <c r="P542" s="23">
        <v>36.6</v>
      </c>
      <c r="Q542" s="23">
        <f t="shared" si="67"/>
        <v>35.1</v>
      </c>
      <c r="S542"/>
      <c r="T542"/>
      <c r="Y542" s="30"/>
      <c r="Z542" s="30"/>
      <c r="AA542" s="30"/>
      <c r="AB542" s="30"/>
      <c r="AD542">
        <v>8051</v>
      </c>
      <c r="AE542">
        <v>731</v>
      </c>
      <c r="AF542">
        <v>415</v>
      </c>
      <c r="AG542">
        <v>138</v>
      </c>
      <c r="AH542">
        <v>50</v>
      </c>
      <c r="AI542">
        <v>118</v>
      </c>
      <c r="AJ542">
        <f t="shared" si="68"/>
        <v>170692.57950530035</v>
      </c>
      <c r="AK542">
        <f t="shared" si="68"/>
        <v>15498.233215547703</v>
      </c>
      <c r="AL542">
        <f t="shared" si="68"/>
        <v>8798.586572438162</v>
      </c>
      <c r="AM542">
        <f t="shared" si="68"/>
        <v>2925.7950530035337</v>
      </c>
      <c r="AN542">
        <f t="shared" si="68"/>
        <v>1060.070671378092</v>
      </c>
      <c r="AO542">
        <f t="shared" si="68"/>
        <v>2501.7667844522966</v>
      </c>
      <c r="AP542" s="26">
        <v>0.006</v>
      </c>
      <c r="AS542" s="26">
        <v>0.112</v>
      </c>
      <c r="AU542">
        <v>1.005993128</v>
      </c>
      <c r="AV542"/>
      <c r="AW542" s="24">
        <v>0.001</v>
      </c>
    </row>
    <row r="543" spans="1:49" ht="12.75">
      <c r="A543" s="19">
        <v>37694</v>
      </c>
      <c r="B543" s="22">
        <v>73</v>
      </c>
      <c r="C543" s="21">
        <v>0.852199078</v>
      </c>
      <c r="D543" s="20">
        <v>0.852199078</v>
      </c>
      <c r="E543" s="24">
        <v>0</v>
      </c>
      <c r="F543">
        <v>39.23609482</v>
      </c>
      <c r="G543">
        <v>-76.01661078</v>
      </c>
      <c r="H543" s="26">
        <v>1020.6</v>
      </c>
      <c r="I543" s="23">
        <f t="shared" si="63"/>
        <v>985.45</v>
      </c>
      <c r="J543">
        <f t="shared" si="64"/>
        <v>231.01489639884574</v>
      </c>
      <c r="K543" s="23">
        <f t="shared" si="65"/>
        <v>474.51489639884574</v>
      </c>
      <c r="L543" s="23">
        <f t="shared" si="62"/>
        <v>493.53389639884574</v>
      </c>
      <c r="M543" s="23">
        <f t="shared" si="66"/>
        <v>484.02439639884574</v>
      </c>
      <c r="N543" s="23">
        <v>1.9</v>
      </c>
      <c r="O543" s="23">
        <v>44.1</v>
      </c>
      <c r="P543" s="23">
        <v>35.1</v>
      </c>
      <c r="Q543" s="23">
        <f t="shared" si="67"/>
        <v>35.85</v>
      </c>
      <c r="S543"/>
      <c r="T543"/>
      <c r="Y543" s="30"/>
      <c r="Z543" s="30"/>
      <c r="AA543" s="30"/>
      <c r="AB543" s="30"/>
      <c r="AD543">
        <v>8039</v>
      </c>
      <c r="AE543">
        <v>763</v>
      </c>
      <c r="AF543">
        <v>367</v>
      </c>
      <c r="AG543">
        <v>135</v>
      </c>
      <c r="AH543">
        <v>45</v>
      </c>
      <c r="AI543">
        <v>131</v>
      </c>
      <c r="AJ543">
        <f t="shared" si="68"/>
        <v>170438.1625441696</v>
      </c>
      <c r="AK543">
        <f t="shared" si="68"/>
        <v>16176.678445229682</v>
      </c>
      <c r="AL543">
        <f t="shared" si="68"/>
        <v>7780.918727915194</v>
      </c>
      <c r="AM543">
        <f t="shared" si="68"/>
        <v>2862.190812720848</v>
      </c>
      <c r="AN543">
        <f t="shared" si="68"/>
        <v>954.0636042402826</v>
      </c>
      <c r="AO543">
        <f t="shared" si="68"/>
        <v>2777.3851590106005</v>
      </c>
      <c r="AP543" s="26">
        <v>0.008</v>
      </c>
      <c r="AS543" s="26">
        <v>0.092</v>
      </c>
      <c r="AU543">
        <v>1.009621859</v>
      </c>
      <c r="AV543"/>
      <c r="AW543" s="24">
        <v>0.006</v>
      </c>
    </row>
    <row r="544" spans="1:49" ht="12.75">
      <c r="A544" s="19">
        <v>37694</v>
      </c>
      <c r="B544" s="22">
        <v>73</v>
      </c>
      <c r="C544" s="21">
        <v>0.85231483</v>
      </c>
      <c r="D544" s="20">
        <v>0.85231483</v>
      </c>
      <c r="E544" s="24">
        <v>0</v>
      </c>
      <c r="F544">
        <v>39.22938277</v>
      </c>
      <c r="G544">
        <v>-76.01754585</v>
      </c>
      <c r="H544" s="26">
        <v>1020.3</v>
      </c>
      <c r="I544" s="23">
        <f t="shared" si="63"/>
        <v>985.15</v>
      </c>
      <c r="J544">
        <f t="shared" si="64"/>
        <v>233.5432486071547</v>
      </c>
      <c r="K544" s="23">
        <f t="shared" si="65"/>
        <v>477.04324860715474</v>
      </c>
      <c r="L544" s="23">
        <f t="shared" si="62"/>
        <v>496.06224860715474</v>
      </c>
      <c r="M544" s="23">
        <f t="shared" si="66"/>
        <v>486.55274860715474</v>
      </c>
      <c r="N544" s="23">
        <v>2</v>
      </c>
      <c r="O544" s="23">
        <v>44.3</v>
      </c>
      <c r="P544" s="23">
        <v>35.8</v>
      </c>
      <c r="Q544" s="23">
        <f t="shared" si="67"/>
        <v>35.45</v>
      </c>
      <c r="S544"/>
      <c r="T544"/>
      <c r="Y544" s="30"/>
      <c r="Z544" s="30"/>
      <c r="AA544" s="30"/>
      <c r="AB544" s="30"/>
      <c r="AD544">
        <v>8023</v>
      </c>
      <c r="AE544">
        <v>761</v>
      </c>
      <c r="AF544">
        <v>366</v>
      </c>
      <c r="AG544">
        <v>116</v>
      </c>
      <c r="AH544">
        <v>43</v>
      </c>
      <c r="AI544">
        <v>147</v>
      </c>
      <c r="AJ544">
        <f t="shared" si="68"/>
        <v>170098.93992932863</v>
      </c>
      <c r="AK544">
        <f t="shared" si="68"/>
        <v>16134.275618374559</v>
      </c>
      <c r="AL544">
        <f t="shared" si="68"/>
        <v>7759.717314487632</v>
      </c>
      <c r="AM544">
        <f t="shared" si="68"/>
        <v>2459.363957597173</v>
      </c>
      <c r="AN544">
        <f t="shared" si="68"/>
        <v>911.660777385159</v>
      </c>
      <c r="AO544">
        <f t="shared" si="68"/>
        <v>3116.60777385159</v>
      </c>
      <c r="AP544" s="26">
        <v>0.005</v>
      </c>
      <c r="AS544" s="26">
        <v>0.091</v>
      </c>
      <c r="AU544">
        <v>1.057017684</v>
      </c>
      <c r="AV544"/>
      <c r="AW544" s="24">
        <v>0.008</v>
      </c>
    </row>
    <row r="545" spans="1:49" ht="12.75">
      <c r="A545" s="19">
        <v>37694</v>
      </c>
      <c r="B545" s="22">
        <v>73</v>
      </c>
      <c r="C545" s="21">
        <v>0.852430582</v>
      </c>
      <c r="D545" s="20">
        <v>0.852430582</v>
      </c>
      <c r="E545" s="24">
        <v>0</v>
      </c>
      <c r="F545">
        <v>39.22259674</v>
      </c>
      <c r="G545">
        <v>-76.0184203</v>
      </c>
      <c r="H545" s="26">
        <v>1020.9</v>
      </c>
      <c r="I545" s="23">
        <f t="shared" si="63"/>
        <v>985.75</v>
      </c>
      <c r="J545">
        <f t="shared" si="64"/>
        <v>228.48731377827696</v>
      </c>
      <c r="K545" s="23">
        <f t="shared" si="65"/>
        <v>471.987313778277</v>
      </c>
      <c r="L545" s="23">
        <f t="shared" si="62"/>
        <v>491.006313778277</v>
      </c>
      <c r="M545" s="23">
        <f t="shared" si="66"/>
        <v>481.496813778277</v>
      </c>
      <c r="N545" s="23">
        <v>2.1</v>
      </c>
      <c r="O545" s="23">
        <v>44.2</v>
      </c>
      <c r="P545" s="23">
        <v>33.6</v>
      </c>
      <c r="Q545" s="23">
        <f t="shared" si="67"/>
        <v>34.7</v>
      </c>
      <c r="S545">
        <v>2.26E-05</v>
      </c>
      <c r="T545">
        <v>1.61E-05</v>
      </c>
      <c r="U545">
        <v>1.02E-05</v>
      </c>
      <c r="V545">
        <v>-2.76E-07</v>
      </c>
      <c r="W545">
        <v>-1.49E-07</v>
      </c>
      <c r="X545">
        <v>-5.52E-07</v>
      </c>
      <c r="Y545" s="30">
        <v>959.5</v>
      </c>
      <c r="Z545" s="30">
        <v>287.9</v>
      </c>
      <c r="AA545" s="30">
        <v>281.9</v>
      </c>
      <c r="AB545" s="30">
        <v>14.3</v>
      </c>
      <c r="AD545">
        <v>8111</v>
      </c>
      <c r="AE545">
        <v>789</v>
      </c>
      <c r="AF545">
        <v>399</v>
      </c>
      <c r="AG545">
        <v>111</v>
      </c>
      <c r="AH545">
        <v>35</v>
      </c>
      <c r="AI545">
        <v>110</v>
      </c>
      <c r="AJ545">
        <f t="shared" si="68"/>
        <v>171964.66431095405</v>
      </c>
      <c r="AK545">
        <f t="shared" si="68"/>
        <v>16727.91519434629</v>
      </c>
      <c r="AL545">
        <f t="shared" si="68"/>
        <v>8459.363957597174</v>
      </c>
      <c r="AM545">
        <f t="shared" si="68"/>
        <v>2353.356890459364</v>
      </c>
      <c r="AN545">
        <f t="shared" si="68"/>
        <v>742.0494699646642</v>
      </c>
      <c r="AO545">
        <f t="shared" si="68"/>
        <v>2332.155477031802</v>
      </c>
      <c r="AP545" s="26">
        <v>0.004</v>
      </c>
      <c r="AS545" s="26">
        <v>0.11</v>
      </c>
      <c r="AU545">
        <v>1.04155612</v>
      </c>
      <c r="AV545"/>
      <c r="AW545" s="24">
        <v>0.003</v>
      </c>
    </row>
    <row r="546" spans="1:49" ht="12.75">
      <c r="A546" s="19">
        <v>37694</v>
      </c>
      <c r="B546" s="22">
        <v>73</v>
      </c>
      <c r="C546" s="21">
        <v>0.852546275</v>
      </c>
      <c r="D546" s="20">
        <v>0.852546275</v>
      </c>
      <c r="E546" s="24">
        <v>0</v>
      </c>
      <c r="F546">
        <v>39.21587498</v>
      </c>
      <c r="G546">
        <v>-76.01927837</v>
      </c>
      <c r="H546" s="26">
        <v>1020.1</v>
      </c>
      <c r="I546" s="23">
        <f t="shared" si="63"/>
        <v>984.95</v>
      </c>
      <c r="J546">
        <f t="shared" si="64"/>
        <v>235.22924452624966</v>
      </c>
      <c r="K546" s="23">
        <f t="shared" si="65"/>
        <v>478.72924452624966</v>
      </c>
      <c r="L546" s="23">
        <f t="shared" si="62"/>
        <v>497.74824452624966</v>
      </c>
      <c r="M546" s="23">
        <f t="shared" si="66"/>
        <v>488.23874452624966</v>
      </c>
      <c r="N546" s="23">
        <v>2.2</v>
      </c>
      <c r="O546" s="23">
        <v>44.1</v>
      </c>
      <c r="P546" s="23">
        <v>34.6</v>
      </c>
      <c r="Q546" s="23">
        <f t="shared" si="67"/>
        <v>34.1</v>
      </c>
      <c r="S546"/>
      <c r="T546"/>
      <c r="Y546" s="30"/>
      <c r="Z546" s="30"/>
      <c r="AA546" s="30"/>
      <c r="AB546" s="30"/>
      <c r="AC546">
        <v>12740</v>
      </c>
      <c r="AD546">
        <v>8139</v>
      </c>
      <c r="AE546">
        <v>688</v>
      </c>
      <c r="AF546">
        <v>441</v>
      </c>
      <c r="AG546">
        <v>123</v>
      </c>
      <c r="AH546">
        <v>47</v>
      </c>
      <c r="AI546">
        <v>120</v>
      </c>
      <c r="AJ546">
        <f t="shared" si="68"/>
        <v>172558.3038869258</v>
      </c>
      <c r="AK546">
        <f t="shared" si="68"/>
        <v>14586.572438162544</v>
      </c>
      <c r="AL546">
        <f t="shared" si="68"/>
        <v>9349.82332155477</v>
      </c>
      <c r="AM546">
        <f t="shared" si="68"/>
        <v>2607.773851590106</v>
      </c>
      <c r="AN546">
        <f t="shared" si="68"/>
        <v>996.4664310954064</v>
      </c>
      <c r="AO546">
        <f t="shared" si="68"/>
        <v>2544.1696113074204</v>
      </c>
      <c r="AP546" s="26">
        <v>0.005</v>
      </c>
      <c r="AS546" s="26">
        <v>0.081</v>
      </c>
      <c r="AU546">
        <v>1.034942865</v>
      </c>
      <c r="AV546"/>
      <c r="AW546" s="24">
        <v>0.002</v>
      </c>
    </row>
    <row r="547" spans="1:49" ht="12.75">
      <c r="A547" s="19">
        <v>37694</v>
      </c>
      <c r="B547" s="22">
        <v>73</v>
      </c>
      <c r="C547" s="21">
        <v>0.852662027</v>
      </c>
      <c r="D547" s="20">
        <v>0.852662027</v>
      </c>
      <c r="E547" s="24">
        <v>0</v>
      </c>
      <c r="F547">
        <v>39.20908875</v>
      </c>
      <c r="G547">
        <v>-76.0201875</v>
      </c>
      <c r="H547" s="26">
        <v>1018.9</v>
      </c>
      <c r="I547" s="23">
        <f t="shared" si="63"/>
        <v>983.75</v>
      </c>
      <c r="J547">
        <f t="shared" si="64"/>
        <v>245.35241502504996</v>
      </c>
      <c r="K547" s="23">
        <f t="shared" si="65"/>
        <v>488.85241502504994</v>
      </c>
      <c r="L547" s="23">
        <f t="shared" si="62"/>
        <v>507.87141502504994</v>
      </c>
      <c r="M547" s="23">
        <f t="shared" si="66"/>
        <v>498.36191502504994</v>
      </c>
      <c r="N547" s="23">
        <v>1.9</v>
      </c>
      <c r="O547" s="23">
        <v>44.2</v>
      </c>
      <c r="P547" s="23">
        <v>33.3</v>
      </c>
      <c r="Q547" s="23">
        <f t="shared" si="67"/>
        <v>33.95</v>
      </c>
      <c r="S547"/>
      <c r="T547"/>
      <c r="Y547" s="30"/>
      <c r="Z547" s="30"/>
      <c r="AA547" s="30"/>
      <c r="AB547" s="30"/>
      <c r="AD547">
        <v>7996</v>
      </c>
      <c r="AE547">
        <v>711</v>
      </c>
      <c r="AF547">
        <v>426</v>
      </c>
      <c r="AG547">
        <v>148</v>
      </c>
      <c r="AH547">
        <v>56</v>
      </c>
      <c r="AI547">
        <v>106</v>
      </c>
      <c r="AJ547">
        <f t="shared" si="68"/>
        <v>169526.50176678444</v>
      </c>
      <c r="AK547">
        <f t="shared" si="68"/>
        <v>15074.204946996466</v>
      </c>
      <c r="AL547">
        <f t="shared" si="68"/>
        <v>9031.802120141343</v>
      </c>
      <c r="AM547">
        <f t="shared" si="68"/>
        <v>3137.809187279152</v>
      </c>
      <c r="AN547">
        <f t="shared" si="68"/>
        <v>1187.279151943463</v>
      </c>
      <c r="AO547">
        <f t="shared" si="68"/>
        <v>2247.3498233215546</v>
      </c>
      <c r="AP547" s="26">
        <v>0.004</v>
      </c>
      <c r="AS547" s="26">
        <v>0.111</v>
      </c>
      <c r="AU547">
        <v>1.02227509</v>
      </c>
      <c r="AV547"/>
      <c r="AW547" s="24">
        <v>0.002</v>
      </c>
    </row>
    <row r="548" spans="1:49" ht="12.75">
      <c r="A548" s="19">
        <v>37694</v>
      </c>
      <c r="B548" s="22">
        <v>73</v>
      </c>
      <c r="C548" s="21">
        <v>0.852777779</v>
      </c>
      <c r="D548" s="20">
        <v>0.852777779</v>
      </c>
      <c r="E548" s="24">
        <v>0</v>
      </c>
      <c r="F548">
        <v>39.20234131</v>
      </c>
      <c r="G548">
        <v>-76.02105221</v>
      </c>
      <c r="H548" s="26">
        <v>1019.6</v>
      </c>
      <c r="I548" s="23">
        <f t="shared" si="63"/>
        <v>984.45</v>
      </c>
      <c r="J548">
        <f t="shared" si="64"/>
        <v>239.4457325685043</v>
      </c>
      <c r="K548" s="23">
        <f t="shared" si="65"/>
        <v>482.9457325685043</v>
      </c>
      <c r="L548" s="23">
        <f t="shared" si="62"/>
        <v>501.9647325685043</v>
      </c>
      <c r="M548" s="23">
        <f t="shared" si="66"/>
        <v>492.4552325685043</v>
      </c>
      <c r="N548" s="23">
        <v>1.9</v>
      </c>
      <c r="O548" s="23">
        <v>44.1</v>
      </c>
      <c r="P548" s="23">
        <v>34.6</v>
      </c>
      <c r="Q548" s="23">
        <f t="shared" si="67"/>
        <v>33.95</v>
      </c>
      <c r="S548">
        <v>2.31E-05</v>
      </c>
      <c r="T548">
        <v>1.57E-05</v>
      </c>
      <c r="U548">
        <v>1.03E-05</v>
      </c>
      <c r="V548">
        <v>-2.34E-07</v>
      </c>
      <c r="W548">
        <v>-1.58E-07</v>
      </c>
      <c r="X548">
        <v>-5.97E-07</v>
      </c>
      <c r="Y548" s="30">
        <v>959.3</v>
      </c>
      <c r="Z548" s="30">
        <v>287.9</v>
      </c>
      <c r="AA548" s="30">
        <v>281.9</v>
      </c>
      <c r="AB548" s="30">
        <v>14.3</v>
      </c>
      <c r="AD548">
        <v>7818</v>
      </c>
      <c r="AE548">
        <v>710</v>
      </c>
      <c r="AF548">
        <v>425</v>
      </c>
      <c r="AG548">
        <v>130</v>
      </c>
      <c r="AH548">
        <v>45</v>
      </c>
      <c r="AI548">
        <v>126</v>
      </c>
      <c r="AJ548">
        <f t="shared" si="68"/>
        <v>165752.65017667843</v>
      </c>
      <c r="AK548">
        <f t="shared" si="68"/>
        <v>15053.003533568904</v>
      </c>
      <c r="AL548">
        <f t="shared" si="68"/>
        <v>9010.60070671378</v>
      </c>
      <c r="AM548">
        <f t="shared" si="68"/>
        <v>2756.1837455830387</v>
      </c>
      <c r="AN548">
        <f t="shared" si="68"/>
        <v>954.0636042402826</v>
      </c>
      <c r="AO548">
        <f t="shared" si="68"/>
        <v>2671.3780918727916</v>
      </c>
      <c r="AP548" s="26">
        <v>0.005</v>
      </c>
      <c r="AS548" s="26">
        <v>0.089</v>
      </c>
      <c r="AU548">
        <v>1.035884619</v>
      </c>
      <c r="AV548"/>
      <c r="AW548" s="24">
        <v>-0.001</v>
      </c>
    </row>
    <row r="549" spans="1:49" ht="12.75">
      <c r="A549" s="19">
        <v>37694</v>
      </c>
      <c r="B549" s="22">
        <v>73</v>
      </c>
      <c r="C549" s="21">
        <v>0.852893531</v>
      </c>
      <c r="D549" s="20">
        <v>0.852893531</v>
      </c>
      <c r="E549" s="24">
        <v>0</v>
      </c>
      <c r="F549">
        <v>39.19566669</v>
      </c>
      <c r="G549">
        <v>-76.02168796</v>
      </c>
      <c r="H549" s="26">
        <v>1018.6</v>
      </c>
      <c r="I549" s="23">
        <f t="shared" si="63"/>
        <v>983.45</v>
      </c>
      <c r="J549">
        <f t="shared" si="64"/>
        <v>247.88513709795825</v>
      </c>
      <c r="K549" s="23">
        <f t="shared" si="65"/>
        <v>491.38513709795825</v>
      </c>
      <c r="L549" s="23">
        <f t="shared" si="62"/>
        <v>510.40413709795826</v>
      </c>
      <c r="M549" s="23">
        <f t="shared" si="66"/>
        <v>500.89463709795825</v>
      </c>
      <c r="N549" s="23">
        <v>1.8</v>
      </c>
      <c r="O549" s="23">
        <v>43.8</v>
      </c>
      <c r="P549" s="23">
        <v>32.4</v>
      </c>
      <c r="Q549" s="23">
        <f t="shared" si="67"/>
        <v>33.5</v>
      </c>
      <c r="S549"/>
      <c r="T549"/>
      <c r="Y549" s="30"/>
      <c r="Z549" s="30"/>
      <c r="AA549" s="30"/>
      <c r="AB549" s="30"/>
      <c r="AD549">
        <v>7449</v>
      </c>
      <c r="AE549">
        <v>700</v>
      </c>
      <c r="AF549">
        <v>375</v>
      </c>
      <c r="AG549">
        <v>111</v>
      </c>
      <c r="AH549">
        <v>35</v>
      </c>
      <c r="AI549">
        <v>104</v>
      </c>
      <c r="AJ549">
        <f t="shared" si="68"/>
        <v>157929.32862190812</v>
      </c>
      <c r="AK549">
        <f t="shared" si="68"/>
        <v>14840.989399293287</v>
      </c>
      <c r="AL549">
        <f t="shared" si="68"/>
        <v>7950.530035335689</v>
      </c>
      <c r="AM549">
        <f t="shared" si="68"/>
        <v>2353.356890459364</v>
      </c>
      <c r="AN549">
        <f t="shared" si="68"/>
        <v>742.0494699646642</v>
      </c>
      <c r="AO549">
        <f t="shared" si="68"/>
        <v>2204.946996466431</v>
      </c>
      <c r="AP549" s="26">
        <v>0.005</v>
      </c>
      <c r="AS549" s="26">
        <v>0.093</v>
      </c>
      <c r="AU549">
        <v>1.060727835</v>
      </c>
      <c r="AV549"/>
      <c r="AW549" s="24">
        <v>0.006</v>
      </c>
    </row>
    <row r="550" spans="1:49" ht="12.75">
      <c r="A550" s="19">
        <v>37694</v>
      </c>
      <c r="B550" s="22">
        <v>73</v>
      </c>
      <c r="C550" s="21">
        <v>0.853009284</v>
      </c>
      <c r="D550" s="20">
        <v>0.853009284</v>
      </c>
      <c r="E550" s="24">
        <v>0</v>
      </c>
      <c r="F550">
        <v>39.18917409</v>
      </c>
      <c r="G550">
        <v>-76.0224337</v>
      </c>
      <c r="H550" s="26">
        <v>1019</v>
      </c>
      <c r="I550" s="23">
        <f t="shared" si="63"/>
        <v>983.85</v>
      </c>
      <c r="J550">
        <f t="shared" si="64"/>
        <v>244.50834596841796</v>
      </c>
      <c r="K550" s="23">
        <f t="shared" si="65"/>
        <v>488.008345968418</v>
      </c>
      <c r="L550" s="23">
        <f t="shared" si="62"/>
        <v>507.027345968418</v>
      </c>
      <c r="M550" s="23">
        <f t="shared" si="66"/>
        <v>497.517845968418</v>
      </c>
      <c r="N550" s="23">
        <v>1.7</v>
      </c>
      <c r="O550" s="23">
        <v>43.2</v>
      </c>
      <c r="P550" s="23">
        <v>34.9</v>
      </c>
      <c r="Q550" s="23">
        <f t="shared" si="67"/>
        <v>33.65</v>
      </c>
      <c r="S550"/>
      <c r="T550"/>
      <c r="Y550" s="30"/>
      <c r="Z550" s="30"/>
      <c r="AA550" s="30"/>
      <c r="AB550" s="30"/>
      <c r="AD550">
        <v>7663</v>
      </c>
      <c r="AE550">
        <v>723</v>
      </c>
      <c r="AF550">
        <v>384</v>
      </c>
      <c r="AG550">
        <v>121</v>
      </c>
      <c r="AH550">
        <v>56</v>
      </c>
      <c r="AI550">
        <v>117</v>
      </c>
      <c r="AJ550">
        <f t="shared" si="68"/>
        <v>162466.43109540635</v>
      </c>
      <c r="AK550">
        <f t="shared" si="68"/>
        <v>15328.621908127208</v>
      </c>
      <c r="AL550">
        <f t="shared" si="68"/>
        <v>8141.342756183745</v>
      </c>
      <c r="AM550">
        <f t="shared" si="68"/>
        <v>2565.3710247349823</v>
      </c>
      <c r="AN550">
        <f t="shared" si="68"/>
        <v>1187.279151943463</v>
      </c>
      <c r="AO550">
        <f t="shared" si="68"/>
        <v>2480.5653710247348</v>
      </c>
      <c r="AP550" s="26">
        <v>0.005</v>
      </c>
      <c r="AS550" s="26">
        <v>0.093</v>
      </c>
      <c r="AU550">
        <v>0.9421607852</v>
      </c>
      <c r="AV550"/>
      <c r="AW550" s="24">
        <v>0.008</v>
      </c>
    </row>
    <row r="551" spans="1:49" ht="12.75">
      <c r="A551" s="19">
        <v>37694</v>
      </c>
      <c r="B551" s="22">
        <v>73</v>
      </c>
      <c r="C551" s="21">
        <v>0.853124976</v>
      </c>
      <c r="D551" s="20">
        <v>0.853124976</v>
      </c>
      <c r="E551" s="24">
        <v>0</v>
      </c>
      <c r="F551">
        <v>39.18273589</v>
      </c>
      <c r="G551">
        <v>-76.02355173</v>
      </c>
      <c r="H551" s="26">
        <v>1020.2</v>
      </c>
      <c r="I551" s="23">
        <f t="shared" si="63"/>
        <v>985.0500000000001</v>
      </c>
      <c r="J551">
        <f t="shared" si="64"/>
        <v>234.38620377709904</v>
      </c>
      <c r="K551" s="23">
        <f t="shared" si="65"/>
        <v>477.886203777099</v>
      </c>
      <c r="L551" s="23">
        <f t="shared" si="62"/>
        <v>496.905203777099</v>
      </c>
      <c r="M551" s="23">
        <f t="shared" si="66"/>
        <v>487.395703777099</v>
      </c>
      <c r="N551" s="23">
        <v>1.9</v>
      </c>
      <c r="O551" s="23">
        <v>42.8</v>
      </c>
      <c r="P551" s="23">
        <v>33.8</v>
      </c>
      <c r="Q551" s="23">
        <f t="shared" si="67"/>
        <v>34.349999999999994</v>
      </c>
      <c r="S551">
        <v>2.27E-05</v>
      </c>
      <c r="T551">
        <v>1.56E-05</v>
      </c>
      <c r="U551">
        <v>1.02E-05</v>
      </c>
      <c r="V551">
        <v>-2.5E-07</v>
      </c>
      <c r="W551">
        <v>-1.53E-07</v>
      </c>
      <c r="X551">
        <v>-7.16E-07</v>
      </c>
      <c r="Y551" s="30">
        <v>958.7</v>
      </c>
      <c r="Z551" s="30">
        <v>287.8</v>
      </c>
      <c r="AA551" s="30">
        <v>281.9</v>
      </c>
      <c r="AB551" s="30">
        <v>14.3</v>
      </c>
      <c r="AD551">
        <v>7613</v>
      </c>
      <c r="AE551">
        <v>713</v>
      </c>
      <c r="AF551">
        <v>374</v>
      </c>
      <c r="AG551">
        <v>124</v>
      </c>
      <c r="AH551">
        <v>60</v>
      </c>
      <c r="AI551">
        <v>125</v>
      </c>
      <c r="AJ551">
        <f t="shared" si="68"/>
        <v>161406.36042402827</v>
      </c>
      <c r="AK551">
        <f t="shared" si="68"/>
        <v>15116.60777385159</v>
      </c>
      <c r="AL551">
        <f t="shared" si="68"/>
        <v>7929.328621908127</v>
      </c>
      <c r="AM551">
        <f t="shared" si="68"/>
        <v>2628.975265017668</v>
      </c>
      <c r="AN551">
        <f t="shared" si="68"/>
        <v>1272.0848056537102</v>
      </c>
      <c r="AO551">
        <f t="shared" si="68"/>
        <v>2650.1766784452298</v>
      </c>
      <c r="AP551" s="26">
        <v>0.003</v>
      </c>
      <c r="AS551" s="26">
        <v>0.101</v>
      </c>
      <c r="AU551">
        <v>0.9421607852</v>
      </c>
      <c r="AV551"/>
      <c r="AW551" s="24">
        <v>0.004</v>
      </c>
    </row>
    <row r="552" spans="1:49" ht="12.75">
      <c r="A552" s="19">
        <v>37694</v>
      </c>
      <c r="B552" s="22">
        <v>73</v>
      </c>
      <c r="C552" s="21">
        <v>0.853240728</v>
      </c>
      <c r="D552" s="20">
        <v>0.853240728</v>
      </c>
      <c r="E552" s="24">
        <v>0</v>
      </c>
      <c r="F552">
        <v>39.17617711</v>
      </c>
      <c r="G552">
        <v>-76.02471194</v>
      </c>
      <c r="H552" s="26">
        <v>1019.5</v>
      </c>
      <c r="I552" s="23">
        <f t="shared" si="63"/>
        <v>984.35</v>
      </c>
      <c r="J552">
        <f t="shared" si="64"/>
        <v>240.2892871580144</v>
      </c>
      <c r="K552" s="23">
        <f t="shared" si="65"/>
        <v>483.7892871580144</v>
      </c>
      <c r="L552" s="23">
        <f t="shared" si="62"/>
        <v>502.8082871580144</v>
      </c>
      <c r="M552" s="23">
        <f t="shared" si="66"/>
        <v>493.2987871580144</v>
      </c>
      <c r="N552" s="23">
        <v>2</v>
      </c>
      <c r="O552" s="23">
        <v>42.5</v>
      </c>
      <c r="P552" s="23">
        <v>35.1</v>
      </c>
      <c r="Q552" s="23">
        <f t="shared" si="67"/>
        <v>34.45</v>
      </c>
      <c r="S552"/>
      <c r="T552"/>
      <c r="Y552" s="30"/>
      <c r="Z552" s="30"/>
      <c r="AA552" s="30"/>
      <c r="AB552" s="30"/>
      <c r="AC552">
        <v>12349</v>
      </c>
      <c r="AD552">
        <v>7846</v>
      </c>
      <c r="AE552">
        <v>714</v>
      </c>
      <c r="AF552">
        <v>387</v>
      </c>
      <c r="AG552">
        <v>130</v>
      </c>
      <c r="AH552">
        <v>40</v>
      </c>
      <c r="AI552">
        <v>113</v>
      </c>
      <c r="AJ552">
        <f t="shared" si="68"/>
        <v>166346.28975265016</v>
      </c>
      <c r="AK552">
        <f t="shared" si="68"/>
        <v>15137.809187279152</v>
      </c>
      <c r="AL552">
        <f t="shared" si="68"/>
        <v>8204.946996466431</v>
      </c>
      <c r="AM552">
        <f t="shared" si="68"/>
        <v>2756.1837455830387</v>
      </c>
      <c r="AN552">
        <f t="shared" si="68"/>
        <v>848.0565371024735</v>
      </c>
      <c r="AO552">
        <f t="shared" si="68"/>
        <v>2395.7597173144877</v>
      </c>
      <c r="AP552" s="26">
        <v>0.008</v>
      </c>
      <c r="AS552" s="26">
        <v>0.072</v>
      </c>
      <c r="AU552">
        <v>0.946457386</v>
      </c>
      <c r="AV552"/>
      <c r="AW552" s="24">
        <v>0.005</v>
      </c>
    </row>
    <row r="553" spans="1:49" ht="12.75">
      <c r="A553" s="19">
        <v>37694</v>
      </c>
      <c r="B553" s="22">
        <v>73</v>
      </c>
      <c r="C553" s="21">
        <v>0.853356481</v>
      </c>
      <c r="D553" s="20">
        <v>0.853356481</v>
      </c>
      <c r="E553" s="24">
        <v>0</v>
      </c>
      <c r="F553">
        <v>39.16955113</v>
      </c>
      <c r="G553">
        <v>-76.0258041</v>
      </c>
      <c r="H553" s="26">
        <v>1018.6</v>
      </c>
      <c r="I553" s="23">
        <f t="shared" si="63"/>
        <v>983.45</v>
      </c>
      <c r="J553">
        <f t="shared" si="64"/>
        <v>247.88513709795825</v>
      </c>
      <c r="K553" s="23">
        <f t="shared" si="65"/>
        <v>491.38513709795825</v>
      </c>
      <c r="L553" s="23">
        <f t="shared" si="62"/>
        <v>510.40413709795826</v>
      </c>
      <c r="M553" s="23">
        <f t="shared" si="66"/>
        <v>500.89463709795825</v>
      </c>
      <c r="N553" s="23">
        <v>1.9</v>
      </c>
      <c r="O553" s="23">
        <v>42.7</v>
      </c>
      <c r="P553" s="23">
        <v>33.9</v>
      </c>
      <c r="Q553" s="23">
        <f t="shared" si="67"/>
        <v>34.5</v>
      </c>
      <c r="S553"/>
      <c r="T553"/>
      <c r="Y553" s="30"/>
      <c r="Z553" s="30"/>
      <c r="AA553" s="30"/>
      <c r="AB553" s="30"/>
      <c r="AD553">
        <v>7569</v>
      </c>
      <c r="AE553">
        <v>656</v>
      </c>
      <c r="AF553">
        <v>400</v>
      </c>
      <c r="AG553">
        <v>131</v>
      </c>
      <c r="AH553">
        <v>52</v>
      </c>
      <c r="AI553">
        <v>128</v>
      </c>
      <c r="AJ553">
        <f t="shared" si="68"/>
        <v>160473.49823321553</v>
      </c>
      <c r="AK553">
        <f t="shared" si="68"/>
        <v>13908.127208480564</v>
      </c>
      <c r="AL553">
        <f t="shared" si="68"/>
        <v>8480.565371024735</v>
      </c>
      <c r="AM553">
        <f t="shared" si="68"/>
        <v>2777.3851590106005</v>
      </c>
      <c r="AN553">
        <f t="shared" si="68"/>
        <v>1102.4734982332154</v>
      </c>
      <c r="AO553">
        <f t="shared" si="68"/>
        <v>2713.780918727915</v>
      </c>
      <c r="AP553" s="26">
        <v>0.006</v>
      </c>
      <c r="AS553" s="26">
        <v>0.091</v>
      </c>
      <c r="AU553">
        <v>0.9170253277</v>
      </c>
      <c r="AV553"/>
      <c r="AW553" s="24">
        <v>0.002</v>
      </c>
    </row>
    <row r="554" spans="1:49" ht="12.75">
      <c r="A554" s="19">
        <v>37694</v>
      </c>
      <c r="B554" s="22">
        <v>73</v>
      </c>
      <c r="C554" s="21">
        <v>0.853472233</v>
      </c>
      <c r="D554" s="20">
        <v>0.853472233</v>
      </c>
      <c r="E554" s="24">
        <v>0</v>
      </c>
      <c r="F554">
        <v>39.16287668</v>
      </c>
      <c r="G554">
        <v>-76.02692549</v>
      </c>
      <c r="H554" s="26">
        <v>1018.7</v>
      </c>
      <c r="I554" s="23">
        <f t="shared" si="63"/>
        <v>983.5500000000001</v>
      </c>
      <c r="J554">
        <f t="shared" si="64"/>
        <v>247.04081057237005</v>
      </c>
      <c r="K554" s="23">
        <f t="shared" si="65"/>
        <v>490.54081057237005</v>
      </c>
      <c r="L554" s="23">
        <f t="shared" si="62"/>
        <v>509.55981057237005</v>
      </c>
      <c r="M554" s="23">
        <f t="shared" si="66"/>
        <v>500.05031057237005</v>
      </c>
      <c r="N554" s="23">
        <v>1.7</v>
      </c>
      <c r="O554" s="23">
        <v>42.9</v>
      </c>
      <c r="P554" s="23">
        <v>35.7</v>
      </c>
      <c r="Q554" s="23">
        <f t="shared" si="67"/>
        <v>34.8</v>
      </c>
      <c r="S554">
        <v>2.39E-05</v>
      </c>
      <c r="T554">
        <v>1.61E-05</v>
      </c>
      <c r="U554">
        <v>1.09E-05</v>
      </c>
      <c r="V554">
        <v>-2.84E-07</v>
      </c>
      <c r="W554">
        <v>-1.49E-07</v>
      </c>
      <c r="X554">
        <v>-6.79E-07</v>
      </c>
      <c r="Y554" s="30">
        <v>958.6</v>
      </c>
      <c r="Z554" s="30">
        <v>287.8</v>
      </c>
      <c r="AA554" s="30">
        <v>281.9</v>
      </c>
      <c r="AB554" s="30">
        <v>14.3</v>
      </c>
      <c r="AD554">
        <v>7616</v>
      </c>
      <c r="AE554">
        <v>673</v>
      </c>
      <c r="AF554">
        <v>350</v>
      </c>
      <c r="AG554">
        <v>104</v>
      </c>
      <c r="AH554">
        <v>40</v>
      </c>
      <c r="AI554">
        <v>104</v>
      </c>
      <c r="AJ554">
        <f t="shared" si="68"/>
        <v>161469.96466431094</v>
      </c>
      <c r="AK554">
        <f t="shared" si="68"/>
        <v>14268.551236749116</v>
      </c>
      <c r="AL554">
        <f t="shared" si="68"/>
        <v>7420.494699646643</v>
      </c>
      <c r="AM554">
        <f t="shared" si="68"/>
        <v>2204.946996466431</v>
      </c>
      <c r="AN554">
        <f t="shared" si="68"/>
        <v>848.0565371024735</v>
      </c>
      <c r="AO554">
        <f t="shared" si="68"/>
        <v>2204.946996466431</v>
      </c>
      <c r="AP554" s="26">
        <v>0.003</v>
      </c>
      <c r="AS554" s="26">
        <v>0.08</v>
      </c>
      <c r="AU554">
        <v>0.9170253277</v>
      </c>
      <c r="AV554"/>
      <c r="AW554" s="24">
        <v>5.038</v>
      </c>
    </row>
    <row r="555" spans="1:49" ht="12.75">
      <c r="A555" s="19">
        <v>37694</v>
      </c>
      <c r="B555" s="22">
        <v>73</v>
      </c>
      <c r="C555" s="21">
        <v>0.853587985</v>
      </c>
      <c r="D555" s="20">
        <v>0.853587985</v>
      </c>
      <c r="E555" s="24">
        <v>0</v>
      </c>
      <c r="F555">
        <v>39.15629932</v>
      </c>
      <c r="G555">
        <v>-76.02806219</v>
      </c>
      <c r="H555" s="26">
        <v>1018.4</v>
      </c>
      <c r="I555" s="23">
        <f t="shared" si="63"/>
        <v>983.25</v>
      </c>
      <c r="J555">
        <f t="shared" si="64"/>
        <v>249.57404774027717</v>
      </c>
      <c r="K555" s="23">
        <f t="shared" si="65"/>
        <v>493.07404774027714</v>
      </c>
      <c r="L555" s="23">
        <f t="shared" si="62"/>
        <v>512.0930477402771</v>
      </c>
      <c r="M555" s="23">
        <f t="shared" si="66"/>
        <v>502.58354774027714</v>
      </c>
      <c r="N555" s="23">
        <v>1.8</v>
      </c>
      <c r="O555" s="23">
        <v>43</v>
      </c>
      <c r="P555" s="23">
        <v>33.3</v>
      </c>
      <c r="Q555" s="23">
        <f t="shared" si="67"/>
        <v>34.5</v>
      </c>
      <c r="S555"/>
      <c r="T555"/>
      <c r="Y555" s="30"/>
      <c r="Z555" s="30"/>
      <c r="AA555" s="30"/>
      <c r="AB555" s="30"/>
      <c r="AD555">
        <v>7750</v>
      </c>
      <c r="AE555">
        <v>708</v>
      </c>
      <c r="AF555">
        <v>385</v>
      </c>
      <c r="AG555">
        <v>97</v>
      </c>
      <c r="AH555">
        <v>52</v>
      </c>
      <c r="AI555">
        <v>141</v>
      </c>
      <c r="AJ555">
        <f t="shared" si="68"/>
        <v>164310.95406360424</v>
      </c>
      <c r="AK555">
        <f t="shared" si="68"/>
        <v>15010.60070671378</v>
      </c>
      <c r="AL555">
        <f t="shared" si="68"/>
        <v>8162.544169611308</v>
      </c>
      <c r="AM555">
        <f t="shared" si="68"/>
        <v>2056.537102473498</v>
      </c>
      <c r="AN555">
        <f t="shared" si="68"/>
        <v>1102.4734982332154</v>
      </c>
      <c r="AO555">
        <f t="shared" si="68"/>
        <v>2989.399293286219</v>
      </c>
      <c r="AP555" s="26">
        <v>0.004</v>
      </c>
      <c r="AS555" s="26">
        <v>0.081</v>
      </c>
      <c r="AU555">
        <v>0.8126783371</v>
      </c>
      <c r="AV555"/>
      <c r="AW555" s="24">
        <v>5.038</v>
      </c>
    </row>
    <row r="556" spans="1:49" ht="12.75">
      <c r="A556" s="19">
        <v>37694</v>
      </c>
      <c r="B556" s="22">
        <v>73</v>
      </c>
      <c r="C556" s="21">
        <v>0.853703678</v>
      </c>
      <c r="D556" s="20">
        <v>0.853703678</v>
      </c>
      <c r="E556" s="24">
        <v>0</v>
      </c>
      <c r="F556">
        <v>39.14972053</v>
      </c>
      <c r="G556">
        <v>-76.02918637</v>
      </c>
      <c r="H556" s="26">
        <v>1019.3</v>
      </c>
      <c r="I556" s="23">
        <f t="shared" si="63"/>
        <v>984.15</v>
      </c>
      <c r="J556">
        <f t="shared" si="64"/>
        <v>241.97665345734427</v>
      </c>
      <c r="K556" s="23">
        <f t="shared" si="65"/>
        <v>485.47665345734424</v>
      </c>
      <c r="L556" s="23">
        <f t="shared" si="62"/>
        <v>504.49565345734425</v>
      </c>
      <c r="M556" s="23">
        <f t="shared" si="66"/>
        <v>494.98615345734424</v>
      </c>
      <c r="N556" s="23">
        <v>2</v>
      </c>
      <c r="O556" s="23">
        <v>43.2</v>
      </c>
      <c r="P556" s="23">
        <v>34.8</v>
      </c>
      <c r="Q556" s="23">
        <f t="shared" si="67"/>
        <v>34.05</v>
      </c>
      <c r="S556"/>
      <c r="T556"/>
      <c r="Y556" s="30"/>
      <c r="Z556" s="30"/>
      <c r="AA556" s="30"/>
      <c r="AB556" s="30"/>
      <c r="AD556">
        <v>7573</v>
      </c>
      <c r="AE556">
        <v>739</v>
      </c>
      <c r="AF556">
        <v>357</v>
      </c>
      <c r="AG556">
        <v>116</v>
      </c>
      <c r="AH556">
        <v>46</v>
      </c>
      <c r="AI556">
        <v>128</v>
      </c>
      <c r="AJ556">
        <f t="shared" si="68"/>
        <v>160558.3038869258</v>
      </c>
      <c r="AK556">
        <f t="shared" si="68"/>
        <v>15667.844522968198</v>
      </c>
      <c r="AL556">
        <f t="shared" si="68"/>
        <v>7568.904593639576</v>
      </c>
      <c r="AM556">
        <f t="shared" si="68"/>
        <v>2459.363957597173</v>
      </c>
      <c r="AN556">
        <f t="shared" si="68"/>
        <v>975.2650176678445</v>
      </c>
      <c r="AO556">
        <f t="shared" si="68"/>
        <v>2713.780918727915</v>
      </c>
      <c r="AP556" s="26">
        <v>0.006</v>
      </c>
      <c r="AS556" s="26">
        <v>0.083</v>
      </c>
      <c r="AW556" s="24">
        <v>5.036</v>
      </c>
    </row>
    <row r="557" spans="1:49" ht="12.75">
      <c r="A557" s="19">
        <v>37694</v>
      </c>
      <c r="B557" s="22">
        <v>73</v>
      </c>
      <c r="C557" s="21">
        <v>0.85381943</v>
      </c>
      <c r="D557" s="20">
        <v>0.85381943</v>
      </c>
      <c r="E557" s="24">
        <v>0</v>
      </c>
      <c r="F557">
        <v>39.14311589</v>
      </c>
      <c r="G557">
        <v>-76.03042704</v>
      </c>
      <c r="H557" s="26">
        <v>1020.9</v>
      </c>
      <c r="I557" s="23">
        <f t="shared" si="63"/>
        <v>985.75</v>
      </c>
      <c r="J557">
        <f t="shared" si="64"/>
        <v>228.48731377827696</v>
      </c>
      <c r="K557" s="23">
        <f t="shared" si="65"/>
        <v>471.987313778277</v>
      </c>
      <c r="L557" s="23">
        <f t="shared" si="62"/>
        <v>491.006313778277</v>
      </c>
      <c r="M557" s="23">
        <f t="shared" si="66"/>
        <v>481.496813778277</v>
      </c>
      <c r="N557" s="23">
        <v>2.1</v>
      </c>
      <c r="O557" s="23">
        <v>43.3</v>
      </c>
      <c r="P557" s="23">
        <v>34.1</v>
      </c>
      <c r="Q557" s="23">
        <f t="shared" si="67"/>
        <v>34.45</v>
      </c>
      <c r="S557">
        <v>2.29E-05</v>
      </c>
      <c r="T557">
        <v>1.6E-05</v>
      </c>
      <c r="U557">
        <v>1.06E-05</v>
      </c>
      <c r="V557">
        <v>-3.06E-07</v>
      </c>
      <c r="W557">
        <v>-1.86E-07</v>
      </c>
      <c r="X557">
        <v>-6.32E-07</v>
      </c>
      <c r="Y557" s="30">
        <v>958.6</v>
      </c>
      <c r="Z557" s="30">
        <v>287.8</v>
      </c>
      <c r="AA557" s="30">
        <v>281.9</v>
      </c>
      <c r="AB557" s="30">
        <v>14.5</v>
      </c>
      <c r="AD557">
        <v>7577</v>
      </c>
      <c r="AE557">
        <v>717</v>
      </c>
      <c r="AF557">
        <v>368</v>
      </c>
      <c r="AG557">
        <v>120</v>
      </c>
      <c r="AH557">
        <v>49</v>
      </c>
      <c r="AI557">
        <v>139</v>
      </c>
      <c r="AJ557">
        <f t="shared" si="68"/>
        <v>160643.10954063604</v>
      </c>
      <c r="AK557">
        <f t="shared" si="68"/>
        <v>15201.413427561836</v>
      </c>
      <c r="AL557">
        <f t="shared" si="68"/>
        <v>7802.120141342756</v>
      </c>
      <c r="AM557">
        <f t="shared" si="68"/>
        <v>2544.1696113074204</v>
      </c>
      <c r="AN557">
        <f t="shared" si="68"/>
        <v>1038.86925795053</v>
      </c>
      <c r="AO557">
        <f t="shared" si="68"/>
        <v>2946.9964664310955</v>
      </c>
      <c r="AP557" s="26">
        <v>0.004</v>
      </c>
      <c r="AS557" s="26">
        <v>0.051</v>
      </c>
      <c r="AW557" s="24">
        <v>5.037</v>
      </c>
    </row>
    <row r="558" spans="1:49" ht="12.75">
      <c r="A558" s="19">
        <v>37694</v>
      </c>
      <c r="B558" s="22">
        <v>73</v>
      </c>
      <c r="C558" s="21">
        <v>0.853935182</v>
      </c>
      <c r="D558" s="20">
        <v>0.853935182</v>
      </c>
      <c r="E558" s="24">
        <v>0</v>
      </c>
      <c r="F558">
        <v>39.13625201</v>
      </c>
      <c r="G558">
        <v>-76.03177595</v>
      </c>
      <c r="H558" s="26">
        <v>1021</v>
      </c>
      <c r="I558" s="23">
        <f t="shared" si="63"/>
        <v>985.85</v>
      </c>
      <c r="J558">
        <f t="shared" si="64"/>
        <v>227.64495717661998</v>
      </c>
      <c r="K558" s="23">
        <f t="shared" si="65"/>
        <v>471.14495717662</v>
      </c>
      <c r="L558" s="23">
        <f t="shared" si="62"/>
        <v>490.16395717662</v>
      </c>
      <c r="M558" s="23">
        <f t="shared" si="66"/>
        <v>480.65445717662</v>
      </c>
      <c r="N558" s="23">
        <v>2.3</v>
      </c>
      <c r="O558" s="23">
        <v>43.3</v>
      </c>
      <c r="P558" s="23">
        <v>35.3</v>
      </c>
      <c r="Q558" s="23">
        <f t="shared" si="67"/>
        <v>34.7</v>
      </c>
      <c r="S558"/>
      <c r="T558"/>
      <c r="Y558" s="30"/>
      <c r="Z558" s="30"/>
      <c r="AA558" s="30"/>
      <c r="AB558" s="30"/>
      <c r="AC558">
        <v>11528</v>
      </c>
      <c r="AD558">
        <v>7590</v>
      </c>
      <c r="AE558">
        <v>713</v>
      </c>
      <c r="AF558">
        <v>354</v>
      </c>
      <c r="AG558">
        <v>108</v>
      </c>
      <c r="AH558">
        <v>40</v>
      </c>
      <c r="AI558">
        <v>95</v>
      </c>
      <c r="AJ558">
        <f t="shared" si="68"/>
        <v>160918.72791519435</v>
      </c>
      <c r="AK558">
        <f t="shared" si="68"/>
        <v>15116.60777385159</v>
      </c>
      <c r="AL558">
        <f t="shared" si="68"/>
        <v>7505.30035335689</v>
      </c>
      <c r="AM558">
        <f t="shared" si="68"/>
        <v>2289.7526501766783</v>
      </c>
      <c r="AN558">
        <f t="shared" si="68"/>
        <v>848.0565371024735</v>
      </c>
      <c r="AO558">
        <f t="shared" si="68"/>
        <v>2014.1342756183744</v>
      </c>
      <c r="AP558" s="26">
        <v>0.008</v>
      </c>
      <c r="AS558" s="26">
        <v>0.054</v>
      </c>
      <c r="AW558" s="24">
        <v>5.039</v>
      </c>
    </row>
    <row r="559" spans="1:49" ht="12.75">
      <c r="A559" s="19">
        <v>37694</v>
      </c>
      <c r="B559" s="22">
        <v>73</v>
      </c>
      <c r="C559" s="21">
        <v>0.854050934</v>
      </c>
      <c r="D559" s="20">
        <v>0.854050934</v>
      </c>
      <c r="E559" s="24">
        <v>0</v>
      </c>
      <c r="F559">
        <v>39.12931327</v>
      </c>
      <c r="G559">
        <v>-76.0330694</v>
      </c>
      <c r="H559" s="26">
        <v>1021.2</v>
      </c>
      <c r="I559" s="23">
        <f t="shared" si="63"/>
        <v>986.0500000000001</v>
      </c>
      <c r="J559">
        <f t="shared" si="64"/>
        <v>225.96050027708714</v>
      </c>
      <c r="K559" s="23">
        <f t="shared" si="65"/>
        <v>469.46050027708714</v>
      </c>
      <c r="L559" s="23">
        <f t="shared" si="62"/>
        <v>488.47950027708714</v>
      </c>
      <c r="M559" s="23">
        <f t="shared" si="66"/>
        <v>478.97000027708714</v>
      </c>
      <c r="N559" s="23">
        <v>2</v>
      </c>
      <c r="O559" s="23">
        <v>44.9</v>
      </c>
      <c r="P559" s="23">
        <v>32.5</v>
      </c>
      <c r="Q559" s="23">
        <f t="shared" si="67"/>
        <v>33.9</v>
      </c>
      <c r="S559"/>
      <c r="T559"/>
      <c r="Y559" s="30"/>
      <c r="Z559" s="30"/>
      <c r="AA559" s="30"/>
      <c r="AB559" s="30"/>
      <c r="AD559">
        <v>7392</v>
      </c>
      <c r="AE559">
        <v>745</v>
      </c>
      <c r="AF559">
        <v>364</v>
      </c>
      <c r="AG559">
        <v>107</v>
      </c>
      <c r="AH559">
        <v>40</v>
      </c>
      <c r="AI559">
        <v>118</v>
      </c>
      <c r="AJ559">
        <f t="shared" si="68"/>
        <v>156720.8480565371</v>
      </c>
      <c r="AK559">
        <f t="shared" si="68"/>
        <v>15795.053003533569</v>
      </c>
      <c r="AL559">
        <f t="shared" si="68"/>
        <v>7717.314487632509</v>
      </c>
      <c r="AM559">
        <f t="shared" si="68"/>
        <v>2268.5512367491165</v>
      </c>
      <c r="AN559">
        <f t="shared" si="68"/>
        <v>848.0565371024735</v>
      </c>
      <c r="AO559">
        <f t="shared" si="68"/>
        <v>2501.7667844522966</v>
      </c>
      <c r="AP559" s="26">
        <v>0.002</v>
      </c>
      <c r="AS559" s="26">
        <v>0.038</v>
      </c>
      <c r="AW559" s="24">
        <v>5.037</v>
      </c>
    </row>
    <row r="560" spans="1:49" ht="12.75">
      <c r="A560" s="19">
        <v>37694</v>
      </c>
      <c r="B560" s="22">
        <v>73</v>
      </c>
      <c r="C560" s="21">
        <v>0.854166687</v>
      </c>
      <c r="D560" s="20">
        <v>0.854166687</v>
      </c>
      <c r="E560" s="24">
        <v>0</v>
      </c>
      <c r="F560">
        <v>39.12246176</v>
      </c>
      <c r="G560">
        <v>-76.0345357</v>
      </c>
      <c r="H560" s="26">
        <v>1022</v>
      </c>
      <c r="I560" s="23">
        <f t="shared" si="63"/>
        <v>986.85</v>
      </c>
      <c r="J560">
        <f t="shared" si="64"/>
        <v>219.226087522561</v>
      </c>
      <c r="K560" s="23">
        <f t="shared" si="65"/>
        <v>462.726087522561</v>
      </c>
      <c r="L560" s="23">
        <f t="shared" si="62"/>
        <v>481.745087522561</v>
      </c>
      <c r="M560" s="23">
        <f t="shared" si="66"/>
        <v>472.235587522561</v>
      </c>
      <c r="N560" s="23">
        <v>1.9</v>
      </c>
      <c r="O560" s="23">
        <v>44.9</v>
      </c>
      <c r="P560" s="23">
        <v>37.9</v>
      </c>
      <c r="Q560" s="23">
        <f t="shared" si="67"/>
        <v>35.2</v>
      </c>
      <c r="S560">
        <v>2.29E-05</v>
      </c>
      <c r="T560">
        <v>1.59E-05</v>
      </c>
      <c r="U560">
        <v>1.02E-05</v>
      </c>
      <c r="V560">
        <v>-3.11E-07</v>
      </c>
      <c r="W560">
        <v>-2.3E-07</v>
      </c>
      <c r="X560">
        <v>-6.87E-07</v>
      </c>
      <c r="Y560" s="30">
        <v>960.4</v>
      </c>
      <c r="Z560" s="30">
        <v>287.8</v>
      </c>
      <c r="AA560" s="30">
        <v>281.8</v>
      </c>
      <c r="AB560" s="30">
        <v>14.5</v>
      </c>
      <c r="AD560">
        <v>7476</v>
      </c>
      <c r="AE560">
        <v>678</v>
      </c>
      <c r="AF560">
        <v>357</v>
      </c>
      <c r="AG560">
        <v>92</v>
      </c>
      <c r="AH560">
        <v>44</v>
      </c>
      <c r="AI560">
        <v>118</v>
      </c>
      <c r="AJ560">
        <f t="shared" si="68"/>
        <v>158501.76678445228</v>
      </c>
      <c r="AK560">
        <f t="shared" si="68"/>
        <v>14374.558303886926</v>
      </c>
      <c r="AL560">
        <f t="shared" si="68"/>
        <v>7568.904593639576</v>
      </c>
      <c r="AM560">
        <f t="shared" si="68"/>
        <v>1950.530035335689</v>
      </c>
      <c r="AN560">
        <f t="shared" si="68"/>
        <v>932.8621908127208</v>
      </c>
      <c r="AO560">
        <f t="shared" si="68"/>
        <v>2501.7667844522966</v>
      </c>
      <c r="AP560" s="26">
        <v>0.004</v>
      </c>
      <c r="AS560" s="26">
        <v>0.03</v>
      </c>
      <c r="AW560" s="24">
        <v>5.036</v>
      </c>
    </row>
    <row r="561" spans="1:49" ht="12.75">
      <c r="A561" s="19">
        <v>37694</v>
      </c>
      <c r="B561" s="22">
        <v>73</v>
      </c>
      <c r="C561" s="21">
        <v>0.854282379</v>
      </c>
      <c r="D561" s="20">
        <v>0.854282379</v>
      </c>
      <c r="E561" s="24">
        <v>0</v>
      </c>
      <c r="F561">
        <v>39.11571604</v>
      </c>
      <c r="G561">
        <v>-76.03599881</v>
      </c>
      <c r="H561" s="26">
        <v>1022.3</v>
      </c>
      <c r="I561" s="23">
        <f t="shared" si="63"/>
        <v>987.15</v>
      </c>
      <c r="J561">
        <f t="shared" si="64"/>
        <v>216.7020901256227</v>
      </c>
      <c r="K561" s="23">
        <f t="shared" si="65"/>
        <v>460.2020901256227</v>
      </c>
      <c r="L561" s="23">
        <f t="shared" si="62"/>
        <v>479.2210901256227</v>
      </c>
      <c r="M561" s="23">
        <f t="shared" si="66"/>
        <v>469.7115901256227</v>
      </c>
      <c r="N561" s="23">
        <v>2</v>
      </c>
      <c r="O561" s="23">
        <v>44.9</v>
      </c>
      <c r="P561" s="23">
        <v>36</v>
      </c>
      <c r="Q561" s="23">
        <f t="shared" si="67"/>
        <v>36.95</v>
      </c>
      <c r="S561"/>
      <c r="T561"/>
      <c r="Y561" s="30"/>
      <c r="Z561" s="30"/>
      <c r="AA561" s="30"/>
      <c r="AB561" s="30"/>
      <c r="AD561">
        <v>7324</v>
      </c>
      <c r="AE561">
        <v>723</v>
      </c>
      <c r="AF561">
        <v>350</v>
      </c>
      <c r="AG561">
        <v>119</v>
      </c>
      <c r="AH561">
        <v>44</v>
      </c>
      <c r="AI561">
        <v>120</v>
      </c>
      <c r="AJ561">
        <f t="shared" si="68"/>
        <v>155279.1519434629</v>
      </c>
      <c r="AK561">
        <f t="shared" si="68"/>
        <v>15328.621908127208</v>
      </c>
      <c r="AL561">
        <f t="shared" si="68"/>
        <v>7420.494699646643</v>
      </c>
      <c r="AM561">
        <f t="shared" si="68"/>
        <v>2522.9681978798585</v>
      </c>
      <c r="AN561">
        <f t="shared" si="68"/>
        <v>932.8621908127208</v>
      </c>
      <c r="AO561">
        <f t="shared" si="68"/>
        <v>2544.1696113074204</v>
      </c>
      <c r="AP561" s="26">
        <v>0.005</v>
      </c>
      <c r="AS561" s="26">
        <v>0.042</v>
      </c>
      <c r="AW561" s="24">
        <v>5.039</v>
      </c>
    </row>
    <row r="562" spans="1:49" ht="12.75">
      <c r="A562" s="19">
        <v>37694</v>
      </c>
      <c r="B562" s="22">
        <v>73</v>
      </c>
      <c r="C562" s="21">
        <v>0.854398131</v>
      </c>
      <c r="D562" s="20">
        <v>0.854398131</v>
      </c>
      <c r="E562" s="24">
        <v>0</v>
      </c>
      <c r="F562">
        <v>39.10899628</v>
      </c>
      <c r="G562">
        <v>-76.03771814</v>
      </c>
      <c r="H562" s="26">
        <v>1022.6</v>
      </c>
      <c r="I562" s="23">
        <f t="shared" si="63"/>
        <v>987.45</v>
      </c>
      <c r="J562">
        <f t="shared" si="64"/>
        <v>214.17885966804343</v>
      </c>
      <c r="K562" s="23">
        <f t="shared" si="65"/>
        <v>457.6788596680434</v>
      </c>
      <c r="L562" s="23">
        <f t="shared" si="62"/>
        <v>476.6978596680434</v>
      </c>
      <c r="M562" s="23">
        <f t="shared" si="66"/>
        <v>467.1883596680434</v>
      </c>
      <c r="N562" s="23">
        <v>2</v>
      </c>
      <c r="O562" s="23">
        <v>45.6</v>
      </c>
      <c r="P562" s="23">
        <v>34.2</v>
      </c>
      <c r="Q562" s="23">
        <f t="shared" si="67"/>
        <v>35.1</v>
      </c>
      <c r="S562"/>
      <c r="T562"/>
      <c r="Y562" s="30"/>
      <c r="Z562" s="30"/>
      <c r="AA562" s="30"/>
      <c r="AB562" s="30"/>
      <c r="AD562">
        <v>7569</v>
      </c>
      <c r="AE562">
        <v>674</v>
      </c>
      <c r="AF562">
        <v>367</v>
      </c>
      <c r="AG562">
        <v>125</v>
      </c>
      <c r="AH562">
        <v>57</v>
      </c>
      <c r="AI562">
        <v>129</v>
      </c>
      <c r="AJ562">
        <f t="shared" si="68"/>
        <v>160473.49823321553</v>
      </c>
      <c r="AK562">
        <f t="shared" si="68"/>
        <v>14289.752650176679</v>
      </c>
      <c r="AL562">
        <f t="shared" si="68"/>
        <v>7780.918727915194</v>
      </c>
      <c r="AM562">
        <f t="shared" si="68"/>
        <v>2650.1766784452298</v>
      </c>
      <c r="AN562">
        <f t="shared" si="68"/>
        <v>1208.4805653710248</v>
      </c>
      <c r="AO562">
        <f t="shared" si="68"/>
        <v>2734.982332155477</v>
      </c>
      <c r="AP562" s="26">
        <v>0</v>
      </c>
      <c r="AS562" s="26">
        <v>0.019</v>
      </c>
      <c r="AW562" s="24">
        <v>5.036</v>
      </c>
    </row>
    <row r="563" spans="1:49" ht="12.75">
      <c r="A563" s="19">
        <v>37694</v>
      </c>
      <c r="B563" s="22">
        <v>73</v>
      </c>
      <c r="C563" s="21">
        <v>0.854513884</v>
      </c>
      <c r="D563" s="20">
        <v>0.854513884</v>
      </c>
      <c r="E563" s="24">
        <v>0</v>
      </c>
      <c r="F563">
        <v>39.10238618</v>
      </c>
      <c r="G563">
        <v>-76.03982766</v>
      </c>
      <c r="H563" s="26">
        <v>1022.5</v>
      </c>
      <c r="I563" s="23">
        <f t="shared" si="63"/>
        <v>987.35</v>
      </c>
      <c r="J563">
        <f t="shared" si="64"/>
        <v>215.01985130052262</v>
      </c>
      <c r="K563" s="23">
        <f t="shared" si="65"/>
        <v>458.51985130052265</v>
      </c>
      <c r="L563" s="23">
        <f t="shared" si="62"/>
        <v>477.53885130052265</v>
      </c>
      <c r="M563" s="23">
        <f t="shared" si="66"/>
        <v>468.02935130052265</v>
      </c>
      <c r="N563" s="23">
        <v>2.1</v>
      </c>
      <c r="O563" s="23">
        <v>45.9</v>
      </c>
      <c r="P563" s="23">
        <v>32.2</v>
      </c>
      <c r="Q563" s="23">
        <f t="shared" si="67"/>
        <v>33.2</v>
      </c>
      <c r="S563">
        <v>2.19E-05</v>
      </c>
      <c r="T563">
        <v>1.51E-05</v>
      </c>
      <c r="U563">
        <v>9.95E-06</v>
      </c>
      <c r="V563">
        <v>-3.31E-07</v>
      </c>
      <c r="W563">
        <v>-1.88E-07</v>
      </c>
      <c r="X563">
        <v>-6.4E-07</v>
      </c>
      <c r="Y563" s="30">
        <v>961.8</v>
      </c>
      <c r="Z563" s="30">
        <v>287.7</v>
      </c>
      <c r="AA563" s="30">
        <v>281.8</v>
      </c>
      <c r="AB563" s="30">
        <v>14.5</v>
      </c>
      <c r="AD563">
        <v>7612</v>
      </c>
      <c r="AE563">
        <v>700</v>
      </c>
      <c r="AF563">
        <v>361</v>
      </c>
      <c r="AG563">
        <v>135</v>
      </c>
      <c r="AH563">
        <v>33</v>
      </c>
      <c r="AI563">
        <v>126</v>
      </c>
      <c r="AJ563">
        <f t="shared" si="68"/>
        <v>161385.1590106007</v>
      </c>
      <c r="AK563">
        <f t="shared" si="68"/>
        <v>14840.989399293287</v>
      </c>
      <c r="AL563">
        <f t="shared" si="68"/>
        <v>7653.7102473498235</v>
      </c>
      <c r="AM563">
        <f t="shared" si="68"/>
        <v>2862.190812720848</v>
      </c>
      <c r="AN563">
        <f t="shared" si="68"/>
        <v>699.6466431095406</v>
      </c>
      <c r="AO563">
        <f t="shared" si="68"/>
        <v>2671.3780918727916</v>
      </c>
      <c r="AP563" s="26">
        <v>0.004</v>
      </c>
      <c r="AS563" s="26">
        <v>0.032</v>
      </c>
      <c r="AW563" s="24">
        <v>5.039</v>
      </c>
    </row>
    <row r="564" spans="1:49" ht="12.75">
      <c r="A564" s="19">
        <v>37694</v>
      </c>
      <c r="B564" s="22">
        <v>73</v>
      </c>
      <c r="C564" s="21">
        <v>0.854629636</v>
      </c>
      <c r="D564" s="20">
        <v>0.854629636</v>
      </c>
      <c r="E564" s="24">
        <v>0</v>
      </c>
      <c r="F564">
        <v>39.09588524</v>
      </c>
      <c r="G564">
        <v>-76.04221666</v>
      </c>
      <c r="H564" s="26">
        <v>1021.1</v>
      </c>
      <c r="I564" s="23">
        <f t="shared" si="63"/>
        <v>985.95</v>
      </c>
      <c r="J564">
        <f t="shared" si="64"/>
        <v>226.80268601533487</v>
      </c>
      <c r="K564" s="23">
        <f t="shared" si="65"/>
        <v>470.30268601533487</v>
      </c>
      <c r="L564" s="23">
        <f t="shared" si="62"/>
        <v>489.3216860153349</v>
      </c>
      <c r="M564" s="23">
        <f t="shared" si="66"/>
        <v>479.8121860153349</v>
      </c>
      <c r="N564" s="23">
        <v>1.9</v>
      </c>
      <c r="O564" s="23">
        <v>45.8</v>
      </c>
      <c r="P564" s="23">
        <v>34.6</v>
      </c>
      <c r="Q564" s="23">
        <f t="shared" si="67"/>
        <v>33.400000000000006</v>
      </c>
      <c r="S564"/>
      <c r="T564"/>
      <c r="Y564" s="30"/>
      <c r="Z564" s="30"/>
      <c r="AA564" s="30"/>
      <c r="AB564" s="30"/>
      <c r="AC564">
        <v>12667</v>
      </c>
      <c r="AD564">
        <v>7618</v>
      </c>
      <c r="AE564">
        <v>681</v>
      </c>
      <c r="AF564">
        <v>348</v>
      </c>
      <c r="AG564">
        <v>110</v>
      </c>
      <c r="AH564">
        <v>47</v>
      </c>
      <c r="AI564">
        <v>102</v>
      </c>
      <c r="AJ564">
        <f t="shared" si="68"/>
        <v>161512.36749116608</v>
      </c>
      <c r="AK564">
        <f t="shared" si="68"/>
        <v>14438.16254416961</v>
      </c>
      <c r="AL564">
        <f t="shared" si="68"/>
        <v>7378.09187279152</v>
      </c>
      <c r="AM564">
        <f t="shared" si="68"/>
        <v>2332.155477031802</v>
      </c>
      <c r="AN564">
        <f t="shared" si="68"/>
        <v>996.4664310954064</v>
      </c>
      <c r="AO564">
        <f t="shared" si="68"/>
        <v>2162.5441696113076</v>
      </c>
      <c r="AP564" s="26">
        <v>0.008</v>
      </c>
      <c r="AS564" s="26">
        <v>0.023</v>
      </c>
      <c r="AW564" s="24">
        <v>5.038</v>
      </c>
    </row>
    <row r="565" spans="1:49" ht="12.75">
      <c r="A565" s="19">
        <v>37694</v>
      </c>
      <c r="B565" s="22">
        <v>73</v>
      </c>
      <c r="C565" s="21">
        <v>0.854745388</v>
      </c>
      <c r="D565" s="20">
        <v>0.854745388</v>
      </c>
      <c r="E565" s="24">
        <v>0</v>
      </c>
      <c r="F565">
        <v>39.08960425</v>
      </c>
      <c r="G565">
        <v>-76.04484214</v>
      </c>
      <c r="H565" s="26">
        <v>1019.7</v>
      </c>
      <c r="I565" s="23">
        <f t="shared" si="63"/>
        <v>984.5500000000001</v>
      </c>
      <c r="J565">
        <f t="shared" si="64"/>
        <v>238.60226366254798</v>
      </c>
      <c r="K565" s="23">
        <f t="shared" si="65"/>
        <v>482.102263662548</v>
      </c>
      <c r="L565" s="23">
        <f t="shared" si="62"/>
        <v>501.121263662548</v>
      </c>
      <c r="M565" s="23">
        <f t="shared" si="66"/>
        <v>491.611763662548</v>
      </c>
      <c r="N565" s="23">
        <v>1.7</v>
      </c>
      <c r="O565" s="23">
        <v>46</v>
      </c>
      <c r="P565" s="23">
        <v>31.9</v>
      </c>
      <c r="Q565" s="23">
        <f t="shared" si="67"/>
        <v>33.25</v>
      </c>
      <c r="S565"/>
      <c r="T565"/>
      <c r="Y565" s="30"/>
      <c r="Z565" s="30"/>
      <c r="AA565" s="30"/>
      <c r="AB565" s="30"/>
      <c r="AD565">
        <v>7417</v>
      </c>
      <c r="AE565">
        <v>680</v>
      </c>
      <c r="AF565">
        <v>382</v>
      </c>
      <c r="AG565">
        <v>126</v>
      </c>
      <c r="AH565">
        <v>67</v>
      </c>
      <c r="AI565">
        <v>108</v>
      </c>
      <c r="AJ565">
        <f t="shared" si="68"/>
        <v>157250.88339222615</v>
      </c>
      <c r="AK565">
        <f t="shared" si="68"/>
        <v>14416.96113074205</v>
      </c>
      <c r="AL565">
        <f t="shared" si="68"/>
        <v>8098.9399293286215</v>
      </c>
      <c r="AM565">
        <f t="shared" si="68"/>
        <v>2671.3780918727916</v>
      </c>
      <c r="AN565">
        <f t="shared" si="68"/>
        <v>1420.494699646643</v>
      </c>
      <c r="AO565">
        <f t="shared" si="68"/>
        <v>2289.7526501766783</v>
      </c>
      <c r="AP565" s="26">
        <v>0.003</v>
      </c>
      <c r="AS565" s="26">
        <v>0.029</v>
      </c>
      <c r="AW565" s="24">
        <v>5.036</v>
      </c>
    </row>
    <row r="566" spans="1:49" ht="12.75">
      <c r="A566" s="19">
        <v>37694</v>
      </c>
      <c r="B566" s="22">
        <v>73</v>
      </c>
      <c r="C566" s="21">
        <v>0.85486114</v>
      </c>
      <c r="D566" s="20">
        <v>0.85486114</v>
      </c>
      <c r="E566" s="24">
        <v>0</v>
      </c>
      <c r="F566">
        <v>39.08334799</v>
      </c>
      <c r="G566">
        <v>-76.04761834</v>
      </c>
      <c r="H566" s="26">
        <v>1020.8</v>
      </c>
      <c r="I566" s="23">
        <f t="shared" si="63"/>
        <v>985.65</v>
      </c>
      <c r="J566">
        <f t="shared" si="64"/>
        <v>229.32975583763712</v>
      </c>
      <c r="K566" s="23">
        <f t="shared" si="65"/>
        <v>472.8297558376371</v>
      </c>
      <c r="L566" s="23">
        <f t="shared" si="62"/>
        <v>491.8487558376371</v>
      </c>
      <c r="M566" s="23">
        <f t="shared" si="66"/>
        <v>482.3392558376371</v>
      </c>
      <c r="N566" s="23">
        <v>1.6</v>
      </c>
      <c r="O566" s="23">
        <v>46.2</v>
      </c>
      <c r="P566" s="23">
        <v>34.6</v>
      </c>
      <c r="Q566" s="23">
        <f t="shared" si="67"/>
        <v>33.25</v>
      </c>
      <c r="S566">
        <v>2.21E-05</v>
      </c>
      <c r="T566">
        <v>1.52E-05</v>
      </c>
      <c r="U566">
        <v>1.01E-05</v>
      </c>
      <c r="V566">
        <v>-3.07E-07</v>
      </c>
      <c r="W566">
        <v>-1.25E-07</v>
      </c>
      <c r="X566">
        <v>-5.81E-07</v>
      </c>
      <c r="Y566" s="30">
        <v>960.1</v>
      </c>
      <c r="Z566" s="30">
        <v>287.7</v>
      </c>
      <c r="AA566" s="30">
        <v>281.8</v>
      </c>
      <c r="AB566" s="30">
        <v>14.5</v>
      </c>
      <c r="AD566">
        <v>7341</v>
      </c>
      <c r="AE566">
        <v>654</v>
      </c>
      <c r="AF566">
        <v>355</v>
      </c>
      <c r="AG566">
        <v>122</v>
      </c>
      <c r="AH566">
        <v>59</v>
      </c>
      <c r="AI566">
        <v>101</v>
      </c>
      <c r="AJ566">
        <f t="shared" si="68"/>
        <v>155639.57597173145</v>
      </c>
      <c r="AK566">
        <f t="shared" si="68"/>
        <v>13865.724381625441</v>
      </c>
      <c r="AL566">
        <f t="shared" si="68"/>
        <v>7526.501766784452</v>
      </c>
      <c r="AM566">
        <f t="shared" si="68"/>
        <v>2586.572438162544</v>
      </c>
      <c r="AN566">
        <f t="shared" si="68"/>
        <v>1250.8833922261483</v>
      </c>
      <c r="AO566">
        <f t="shared" si="68"/>
        <v>2141.3427561837457</v>
      </c>
      <c r="AP566" s="26">
        <v>0.001</v>
      </c>
      <c r="AS566" s="26">
        <v>0.03</v>
      </c>
      <c r="AW566" s="24">
        <v>5.037</v>
      </c>
    </row>
    <row r="567" spans="1:49" ht="12.75">
      <c r="A567" s="19">
        <v>37694</v>
      </c>
      <c r="B567" s="22">
        <v>73</v>
      </c>
      <c r="C567" s="21">
        <v>0.854976833</v>
      </c>
      <c r="D567" s="20">
        <v>0.854976833</v>
      </c>
      <c r="E567" s="24">
        <v>0</v>
      </c>
      <c r="F567">
        <v>39.07727728</v>
      </c>
      <c r="G567">
        <v>-76.05069721</v>
      </c>
      <c r="H567" s="26">
        <v>1022.8</v>
      </c>
      <c r="I567" s="23">
        <f t="shared" si="63"/>
        <v>987.65</v>
      </c>
      <c r="J567">
        <f t="shared" si="64"/>
        <v>212.49713187696722</v>
      </c>
      <c r="K567" s="23">
        <f t="shared" si="65"/>
        <v>455.9971318769672</v>
      </c>
      <c r="L567" s="23">
        <f t="shared" si="62"/>
        <v>475.0161318769672</v>
      </c>
      <c r="M567" s="23">
        <f t="shared" si="66"/>
        <v>465.5066318769672</v>
      </c>
      <c r="N567" s="23">
        <v>1.9</v>
      </c>
      <c r="O567" s="23">
        <v>46.1</v>
      </c>
      <c r="P567" s="23">
        <v>32.6</v>
      </c>
      <c r="Q567" s="23">
        <f t="shared" si="67"/>
        <v>33.6</v>
      </c>
      <c r="S567"/>
      <c r="T567"/>
      <c r="Y567" s="30"/>
      <c r="Z567" s="30"/>
      <c r="AA567" s="30"/>
      <c r="AB567" s="30"/>
      <c r="AD567">
        <v>7531</v>
      </c>
      <c r="AE567">
        <v>653</v>
      </c>
      <c r="AF567">
        <v>373</v>
      </c>
      <c r="AG567">
        <v>117</v>
      </c>
      <c r="AH567">
        <v>37</v>
      </c>
      <c r="AI567">
        <v>121</v>
      </c>
      <c r="AJ567">
        <f t="shared" si="68"/>
        <v>159667.8445229682</v>
      </c>
      <c r="AK567">
        <f t="shared" si="68"/>
        <v>13844.52296819788</v>
      </c>
      <c r="AL567">
        <f t="shared" si="68"/>
        <v>7908.127208480565</v>
      </c>
      <c r="AM567">
        <f t="shared" si="68"/>
        <v>2480.5653710247348</v>
      </c>
      <c r="AN567">
        <f t="shared" si="68"/>
        <v>784.452296819788</v>
      </c>
      <c r="AO567">
        <f t="shared" si="68"/>
        <v>2565.3710247349823</v>
      </c>
      <c r="AP567" s="26">
        <v>0.005</v>
      </c>
      <c r="AS567" s="26">
        <v>0.041</v>
      </c>
      <c r="AW567" s="24">
        <v>5.039</v>
      </c>
    </row>
    <row r="568" spans="1:49" ht="12.75">
      <c r="A568" s="19">
        <v>37694</v>
      </c>
      <c r="B568" s="22">
        <v>73</v>
      </c>
      <c r="C568" s="21">
        <v>0.855092585</v>
      </c>
      <c r="D568" s="20">
        <v>0.855092585</v>
      </c>
      <c r="E568" s="24">
        <v>0</v>
      </c>
      <c r="F568">
        <v>39.07093801</v>
      </c>
      <c r="G568">
        <v>-76.05350763</v>
      </c>
      <c r="H568" s="26">
        <v>1021.9</v>
      </c>
      <c r="I568" s="23">
        <f t="shared" si="63"/>
        <v>986.75</v>
      </c>
      <c r="J568">
        <f t="shared" si="64"/>
        <v>220.0675904997717</v>
      </c>
      <c r="K568" s="23">
        <f t="shared" si="65"/>
        <v>463.5675904997717</v>
      </c>
      <c r="L568" s="23">
        <f t="shared" si="62"/>
        <v>482.5865904997717</v>
      </c>
      <c r="M568" s="23">
        <f t="shared" si="66"/>
        <v>473.0770904997717</v>
      </c>
      <c r="N568" s="23">
        <v>1.9</v>
      </c>
      <c r="O568" s="23">
        <v>46.1</v>
      </c>
      <c r="P568" s="23">
        <v>33.8</v>
      </c>
      <c r="Q568" s="23">
        <f t="shared" si="67"/>
        <v>33.2</v>
      </c>
      <c r="S568"/>
      <c r="T568"/>
      <c r="Y568" s="30"/>
      <c r="Z568" s="30"/>
      <c r="AA568" s="30"/>
      <c r="AB568" s="30"/>
      <c r="AD568">
        <v>7197</v>
      </c>
      <c r="AE568">
        <v>672</v>
      </c>
      <c r="AF568">
        <v>354</v>
      </c>
      <c r="AG568">
        <v>121</v>
      </c>
      <c r="AH568">
        <v>39</v>
      </c>
      <c r="AI568">
        <v>92</v>
      </c>
      <c r="AJ568">
        <f t="shared" si="68"/>
        <v>152586.57243816255</v>
      </c>
      <c r="AK568">
        <f t="shared" si="68"/>
        <v>14247.349823321554</v>
      </c>
      <c r="AL568">
        <f t="shared" si="68"/>
        <v>7505.30035335689</v>
      </c>
      <c r="AM568">
        <f t="shared" si="68"/>
        <v>2565.3710247349823</v>
      </c>
      <c r="AN568">
        <f t="shared" si="68"/>
        <v>826.8551236749116</v>
      </c>
      <c r="AO568">
        <f t="shared" si="68"/>
        <v>1950.530035335689</v>
      </c>
      <c r="AP568" s="26">
        <v>0.003</v>
      </c>
      <c r="AS568" s="26">
        <v>0.029</v>
      </c>
      <c r="AW568" s="24">
        <v>5.038</v>
      </c>
    </row>
    <row r="569" spans="1:49" ht="12.75">
      <c r="A569" s="19">
        <v>37694</v>
      </c>
      <c r="B569" s="22">
        <v>73</v>
      </c>
      <c r="C569" s="21">
        <v>0.855208337</v>
      </c>
      <c r="D569" s="20">
        <v>0.855208337</v>
      </c>
      <c r="E569" s="24">
        <v>0</v>
      </c>
      <c r="F569">
        <v>39.0643872</v>
      </c>
      <c r="G569">
        <v>-76.05549115</v>
      </c>
      <c r="H569" s="26">
        <v>1022.1</v>
      </c>
      <c r="I569" s="23">
        <f t="shared" si="63"/>
        <v>986.95</v>
      </c>
      <c r="J569">
        <f t="shared" si="64"/>
        <v>218.38466981265088</v>
      </c>
      <c r="K569" s="23">
        <f t="shared" si="65"/>
        <v>461.8846698126509</v>
      </c>
      <c r="L569" s="23">
        <f t="shared" si="62"/>
        <v>480.9036698126509</v>
      </c>
      <c r="M569" s="23">
        <f t="shared" si="66"/>
        <v>471.3941698126509</v>
      </c>
      <c r="N569" s="23">
        <v>1.9</v>
      </c>
      <c r="O569" s="23">
        <v>46.1</v>
      </c>
      <c r="P569" s="23">
        <v>31.9</v>
      </c>
      <c r="Q569" s="23">
        <f t="shared" si="67"/>
        <v>32.849999999999994</v>
      </c>
      <c r="S569"/>
      <c r="T569"/>
      <c r="Y569" s="30"/>
      <c r="Z569" s="30"/>
      <c r="AA569" s="30"/>
      <c r="AB569" s="30"/>
      <c r="AD569">
        <v>7397</v>
      </c>
      <c r="AE569">
        <v>654</v>
      </c>
      <c r="AF569">
        <v>364</v>
      </c>
      <c r="AG569">
        <v>106</v>
      </c>
      <c r="AH569">
        <v>45</v>
      </c>
      <c r="AI569">
        <v>113</v>
      </c>
      <c r="AJ569">
        <f t="shared" si="68"/>
        <v>156826.8551236749</v>
      </c>
      <c r="AK569">
        <f t="shared" si="68"/>
        <v>13865.724381625441</v>
      </c>
      <c r="AL569">
        <f t="shared" si="68"/>
        <v>7717.314487632509</v>
      </c>
      <c r="AM569">
        <f t="shared" si="68"/>
        <v>2247.3498233215546</v>
      </c>
      <c r="AN569">
        <f t="shared" si="68"/>
        <v>954.0636042402826</v>
      </c>
      <c r="AO569">
        <f t="shared" si="68"/>
        <v>2395.7597173144877</v>
      </c>
      <c r="AP569" s="26">
        <v>0.005</v>
      </c>
      <c r="AS569" s="26">
        <v>0.031</v>
      </c>
      <c r="AW569" s="24">
        <v>5.036</v>
      </c>
    </row>
    <row r="570" spans="1:49" ht="12.75">
      <c r="A570" s="19">
        <v>37694</v>
      </c>
      <c r="B570" s="22">
        <v>73</v>
      </c>
      <c r="C570" s="21">
        <v>0.85532409</v>
      </c>
      <c r="D570" s="20">
        <v>0.85532409</v>
      </c>
      <c r="E570" s="24">
        <v>0</v>
      </c>
      <c r="F570">
        <v>39.0577692</v>
      </c>
      <c r="G570">
        <v>-76.05738452</v>
      </c>
      <c r="H570" s="26">
        <v>1023.4</v>
      </c>
      <c r="I570" s="23">
        <f t="shared" si="63"/>
        <v>988.25</v>
      </c>
      <c r="J570">
        <f t="shared" si="64"/>
        <v>207.45399105370717</v>
      </c>
      <c r="K570" s="23">
        <f t="shared" si="65"/>
        <v>450.95399105370717</v>
      </c>
      <c r="L570" s="23">
        <f t="shared" si="62"/>
        <v>469.9729910537072</v>
      </c>
      <c r="M570" s="23">
        <f t="shared" si="66"/>
        <v>460.4634910537072</v>
      </c>
      <c r="N570" s="23">
        <v>2.2</v>
      </c>
      <c r="O570" s="23">
        <v>46.1</v>
      </c>
      <c r="P570" s="23">
        <v>33.6</v>
      </c>
      <c r="Q570" s="23">
        <f t="shared" si="67"/>
        <v>32.75</v>
      </c>
      <c r="S570">
        <v>2.25E-05</v>
      </c>
      <c r="T570">
        <v>1.57E-05</v>
      </c>
      <c r="U570">
        <v>1.06E-05</v>
      </c>
      <c r="V570">
        <v>-3.77E-07</v>
      </c>
      <c r="W570">
        <v>-1.42E-07</v>
      </c>
      <c r="X570">
        <v>-6.11E-07</v>
      </c>
      <c r="Y570" s="30">
        <v>961.6</v>
      </c>
      <c r="Z570" s="30">
        <v>287.7</v>
      </c>
      <c r="AA570" s="30">
        <v>281.8</v>
      </c>
      <c r="AB570" s="30">
        <v>14.5</v>
      </c>
      <c r="AC570">
        <v>13006</v>
      </c>
      <c r="AD570">
        <v>7252</v>
      </c>
      <c r="AE570">
        <v>686</v>
      </c>
      <c r="AF570">
        <v>374</v>
      </c>
      <c r="AG570">
        <v>129</v>
      </c>
      <c r="AH570">
        <v>50</v>
      </c>
      <c r="AI570">
        <v>137</v>
      </c>
      <c r="AJ570">
        <f t="shared" si="68"/>
        <v>153752.65017667843</v>
      </c>
      <c r="AK570">
        <f t="shared" si="68"/>
        <v>14544.16961130742</v>
      </c>
      <c r="AL570">
        <f t="shared" si="68"/>
        <v>7929.328621908127</v>
      </c>
      <c r="AM570">
        <f t="shared" si="68"/>
        <v>2734.982332155477</v>
      </c>
      <c r="AN570">
        <f t="shared" si="68"/>
        <v>1060.070671378092</v>
      </c>
      <c r="AO570">
        <f t="shared" si="68"/>
        <v>2904.593639575972</v>
      </c>
      <c r="AP570" s="26">
        <v>0.006</v>
      </c>
      <c r="AS570" s="26">
        <v>0.031</v>
      </c>
      <c r="AW570" s="24">
        <v>5.038</v>
      </c>
    </row>
    <row r="571" spans="1:49" ht="12.75">
      <c r="A571" s="19">
        <v>37694</v>
      </c>
      <c r="B571" s="22">
        <v>73</v>
      </c>
      <c r="C571" s="21">
        <v>0.855439842</v>
      </c>
      <c r="D571" s="20">
        <v>0.855439842</v>
      </c>
      <c r="E571" s="24">
        <v>0</v>
      </c>
      <c r="F571">
        <v>39.05119865</v>
      </c>
      <c r="G571">
        <v>-76.05949406</v>
      </c>
      <c r="H571" s="26">
        <v>1022.7</v>
      </c>
      <c r="I571" s="23">
        <f t="shared" si="63"/>
        <v>987.5500000000001</v>
      </c>
      <c r="J571">
        <f t="shared" si="64"/>
        <v>213.33795319927356</v>
      </c>
      <c r="K571" s="23">
        <f t="shared" si="65"/>
        <v>456.83795319927356</v>
      </c>
      <c r="L571" s="23">
        <f t="shared" si="62"/>
        <v>475.85695319927356</v>
      </c>
      <c r="M571" s="23">
        <f t="shared" si="66"/>
        <v>466.34745319927356</v>
      </c>
      <c r="N571" s="23">
        <v>2.1</v>
      </c>
      <c r="O571" s="23">
        <v>45.9</v>
      </c>
      <c r="P571" s="23">
        <v>32.1</v>
      </c>
      <c r="Q571" s="23">
        <f t="shared" si="67"/>
        <v>32.85</v>
      </c>
      <c r="S571"/>
      <c r="T571"/>
      <c r="Y571" s="30"/>
      <c r="Z571" s="30"/>
      <c r="AA571" s="30"/>
      <c r="AB571" s="30"/>
      <c r="AD571">
        <v>7574</v>
      </c>
      <c r="AE571">
        <v>695</v>
      </c>
      <c r="AF571">
        <v>407</v>
      </c>
      <c r="AG571">
        <v>120</v>
      </c>
      <c r="AH571">
        <v>46</v>
      </c>
      <c r="AI571">
        <v>139</v>
      </c>
      <c r="AJ571">
        <f t="shared" si="68"/>
        <v>160579.50530035334</v>
      </c>
      <c r="AK571">
        <f t="shared" si="68"/>
        <v>14734.982332155476</v>
      </c>
      <c r="AL571">
        <f t="shared" si="68"/>
        <v>8628.975265017667</v>
      </c>
      <c r="AM571">
        <f t="shared" si="68"/>
        <v>2544.1696113074204</v>
      </c>
      <c r="AN571">
        <f t="shared" si="68"/>
        <v>975.2650176678445</v>
      </c>
      <c r="AO571">
        <f t="shared" si="68"/>
        <v>2946.9964664310955</v>
      </c>
      <c r="AP571" s="26">
        <v>0.006</v>
      </c>
      <c r="AS571" s="26">
        <v>0.024</v>
      </c>
      <c r="AW571" s="24">
        <v>5.039</v>
      </c>
    </row>
    <row r="572" spans="1:49" ht="12.75">
      <c r="A572" s="19">
        <v>37694</v>
      </c>
      <c r="B572" s="22">
        <v>73</v>
      </c>
      <c r="C572" s="21">
        <v>0.855555534</v>
      </c>
      <c r="D572" s="20">
        <v>0.855555534</v>
      </c>
      <c r="E572" s="24">
        <v>0</v>
      </c>
      <c r="F572">
        <v>39.04463937</v>
      </c>
      <c r="G572">
        <v>-76.06170574</v>
      </c>
      <c r="H572" s="26">
        <v>1023.2</v>
      </c>
      <c r="I572" s="23">
        <f t="shared" si="63"/>
        <v>988.0500000000001</v>
      </c>
      <c r="J572">
        <f t="shared" si="64"/>
        <v>209.13469770762674</v>
      </c>
      <c r="K572" s="23">
        <f t="shared" si="65"/>
        <v>452.63469770762674</v>
      </c>
      <c r="L572" s="23">
        <f t="shared" si="62"/>
        <v>471.65369770762675</v>
      </c>
      <c r="M572" s="23">
        <f t="shared" si="66"/>
        <v>462.14419770762674</v>
      </c>
      <c r="N572" s="23">
        <v>2.1</v>
      </c>
      <c r="O572" s="23">
        <v>45.8</v>
      </c>
      <c r="P572" s="23">
        <v>34.9</v>
      </c>
      <c r="Q572" s="23">
        <f t="shared" si="67"/>
        <v>33.5</v>
      </c>
      <c r="S572"/>
      <c r="T572"/>
      <c r="Y572" s="30"/>
      <c r="Z572" s="30"/>
      <c r="AA572" s="30"/>
      <c r="AB572" s="30"/>
      <c r="AD572">
        <v>7525</v>
      </c>
      <c r="AE572">
        <v>701</v>
      </c>
      <c r="AF572">
        <v>404</v>
      </c>
      <c r="AG572">
        <v>138</v>
      </c>
      <c r="AH572">
        <v>50</v>
      </c>
      <c r="AI572">
        <v>162</v>
      </c>
      <c r="AJ572">
        <f t="shared" si="68"/>
        <v>159540.63604240282</v>
      </c>
      <c r="AK572">
        <f t="shared" si="68"/>
        <v>14862.190812720848</v>
      </c>
      <c r="AL572">
        <f t="shared" si="68"/>
        <v>8565.371024734983</v>
      </c>
      <c r="AM572">
        <f t="shared" si="68"/>
        <v>2925.7950530035337</v>
      </c>
      <c r="AN572">
        <f t="shared" si="68"/>
        <v>1060.070671378092</v>
      </c>
      <c r="AO572">
        <f t="shared" si="68"/>
        <v>3434.6289752650177</v>
      </c>
      <c r="AP572" s="26">
        <v>0.006</v>
      </c>
      <c r="AS572" s="26">
        <v>0.033</v>
      </c>
      <c r="AW572" s="24">
        <v>5.038</v>
      </c>
    </row>
    <row r="573" spans="1:49" ht="12.75">
      <c r="A573" s="19">
        <v>37694</v>
      </c>
      <c r="B573" s="22">
        <v>73</v>
      </c>
      <c r="C573" s="21">
        <v>0.855671287</v>
      </c>
      <c r="D573" s="20">
        <v>0.855671287</v>
      </c>
      <c r="E573" s="24">
        <v>0</v>
      </c>
      <c r="F573">
        <v>39.03817449</v>
      </c>
      <c r="G573">
        <v>-76.06392485</v>
      </c>
      <c r="H573" s="26">
        <v>1021.1</v>
      </c>
      <c r="I573" s="23">
        <f t="shared" si="63"/>
        <v>985.95</v>
      </c>
      <c r="J573">
        <f t="shared" si="64"/>
        <v>226.80268601533487</v>
      </c>
      <c r="K573" s="23">
        <f t="shared" si="65"/>
        <v>470.30268601533487</v>
      </c>
      <c r="L573" s="23">
        <f t="shared" si="62"/>
        <v>489.3216860153349</v>
      </c>
      <c r="M573" s="23">
        <f t="shared" si="66"/>
        <v>479.8121860153349</v>
      </c>
      <c r="N573" s="23">
        <v>1.8</v>
      </c>
      <c r="O573" s="23">
        <v>46.2</v>
      </c>
      <c r="P573" s="23">
        <v>32.6</v>
      </c>
      <c r="Q573" s="23">
        <f t="shared" si="67"/>
        <v>33.75</v>
      </c>
      <c r="S573">
        <v>2.23E-05</v>
      </c>
      <c r="T573">
        <v>1.52E-05</v>
      </c>
      <c r="U573">
        <v>1.04E-05</v>
      </c>
      <c r="V573">
        <v>-3.68E-07</v>
      </c>
      <c r="W573">
        <v>-1.39E-07</v>
      </c>
      <c r="X573">
        <v>-6.24E-07</v>
      </c>
      <c r="Y573" s="30">
        <v>962.6</v>
      </c>
      <c r="Z573" s="30">
        <v>287.7</v>
      </c>
      <c r="AA573" s="30">
        <v>281.8</v>
      </c>
      <c r="AB573" s="30">
        <v>14.5</v>
      </c>
      <c r="AD573">
        <v>7792</v>
      </c>
      <c r="AE573">
        <v>812</v>
      </c>
      <c r="AF573">
        <v>481</v>
      </c>
      <c r="AG573">
        <v>196</v>
      </c>
      <c r="AH573">
        <v>89</v>
      </c>
      <c r="AI573">
        <v>231</v>
      </c>
      <c r="AJ573">
        <f t="shared" si="68"/>
        <v>165201.41342756184</v>
      </c>
      <c r="AK573">
        <f t="shared" si="68"/>
        <v>17215.54770318021</v>
      </c>
      <c r="AL573">
        <f t="shared" si="68"/>
        <v>10197.879858657243</v>
      </c>
      <c r="AM573">
        <f t="shared" si="68"/>
        <v>4155.47703180212</v>
      </c>
      <c r="AN573">
        <f t="shared" si="68"/>
        <v>1886.9257950530034</v>
      </c>
      <c r="AO573">
        <f t="shared" si="68"/>
        <v>4897.526501766784</v>
      </c>
      <c r="AP573" s="26">
        <v>0.006</v>
      </c>
      <c r="AS573" s="26">
        <v>0.014</v>
      </c>
      <c r="AW573" s="24">
        <v>5.039</v>
      </c>
    </row>
    <row r="574" spans="1:49" ht="12.75">
      <c r="A574" s="19">
        <v>37694</v>
      </c>
      <c r="B574" s="22">
        <v>73</v>
      </c>
      <c r="C574" s="21">
        <v>0.855787039</v>
      </c>
      <c r="D574" s="20">
        <v>0.855787039</v>
      </c>
      <c r="E574" s="24">
        <v>0</v>
      </c>
      <c r="F574">
        <v>39.03175712</v>
      </c>
      <c r="G574">
        <v>-76.06624403</v>
      </c>
      <c r="H574" s="26">
        <v>1020.2</v>
      </c>
      <c r="I574" s="23">
        <f t="shared" si="63"/>
        <v>985.0500000000001</v>
      </c>
      <c r="J574">
        <f t="shared" si="64"/>
        <v>234.38620377709904</v>
      </c>
      <c r="K574" s="23">
        <f t="shared" si="65"/>
        <v>477.886203777099</v>
      </c>
      <c r="L574" s="23">
        <f t="shared" si="62"/>
        <v>496.905203777099</v>
      </c>
      <c r="M574" s="23">
        <f t="shared" si="66"/>
        <v>487.395703777099</v>
      </c>
      <c r="N574" s="23">
        <v>1.5</v>
      </c>
      <c r="O574" s="23">
        <v>46.5</v>
      </c>
      <c r="P574" s="23">
        <v>34.9</v>
      </c>
      <c r="Q574" s="23">
        <f t="shared" si="67"/>
        <v>33.75</v>
      </c>
      <c r="S574"/>
      <c r="T574"/>
      <c r="Y574" s="30"/>
      <c r="Z574" s="30"/>
      <c r="AA574" s="30"/>
      <c r="AB574" s="30"/>
      <c r="AD574">
        <v>7490</v>
      </c>
      <c r="AE574">
        <v>770</v>
      </c>
      <c r="AF574">
        <v>404</v>
      </c>
      <c r="AG574">
        <v>161</v>
      </c>
      <c r="AH574">
        <v>53</v>
      </c>
      <c r="AI574">
        <v>119</v>
      </c>
      <c r="AJ574">
        <f t="shared" si="68"/>
        <v>158798.58657243816</v>
      </c>
      <c r="AK574">
        <f t="shared" si="68"/>
        <v>16325.088339222615</v>
      </c>
      <c r="AL574">
        <f t="shared" si="68"/>
        <v>8565.371024734983</v>
      </c>
      <c r="AM574">
        <f t="shared" si="68"/>
        <v>3413.427561837456</v>
      </c>
      <c r="AN574">
        <f t="shared" si="68"/>
        <v>1123.6749116607773</v>
      </c>
      <c r="AO574">
        <f t="shared" si="68"/>
        <v>2522.9681978798585</v>
      </c>
      <c r="AP574" s="26">
        <v>0.006</v>
      </c>
      <c r="AS574" s="26">
        <v>0.031</v>
      </c>
      <c r="AW574" s="24">
        <v>5.038</v>
      </c>
    </row>
    <row r="575" spans="1:49" ht="12.75">
      <c r="A575" s="19">
        <v>37694</v>
      </c>
      <c r="B575" s="22">
        <v>73</v>
      </c>
      <c r="C575" s="21">
        <v>0.855902791</v>
      </c>
      <c r="D575" s="20">
        <v>0.855902791</v>
      </c>
      <c r="E575" s="24">
        <v>0</v>
      </c>
      <c r="F575">
        <v>39.0254837</v>
      </c>
      <c r="G575">
        <v>-76.06862779</v>
      </c>
      <c r="H575" s="26">
        <v>1020.4</v>
      </c>
      <c r="I575" s="23">
        <f t="shared" si="63"/>
        <v>985.25</v>
      </c>
      <c r="J575">
        <f t="shared" si="64"/>
        <v>232.7003789990421</v>
      </c>
      <c r="K575" s="23">
        <f t="shared" si="65"/>
        <v>476.2003789990421</v>
      </c>
      <c r="L575" s="23">
        <f t="shared" si="62"/>
        <v>495.2193789990421</v>
      </c>
      <c r="M575" s="23">
        <f t="shared" si="66"/>
        <v>485.7098789990421</v>
      </c>
      <c r="N575" s="23">
        <v>1.5</v>
      </c>
      <c r="O575" s="23">
        <v>46.7</v>
      </c>
      <c r="P575" s="23">
        <v>32.9</v>
      </c>
      <c r="Q575" s="23">
        <f t="shared" si="67"/>
        <v>33.9</v>
      </c>
      <c r="S575"/>
      <c r="T575"/>
      <c r="Y575" s="30"/>
      <c r="Z575" s="30"/>
      <c r="AA575" s="30"/>
      <c r="AB575" s="30"/>
      <c r="AD575">
        <v>7322</v>
      </c>
      <c r="AE575">
        <v>732</v>
      </c>
      <c r="AF575">
        <v>394</v>
      </c>
      <c r="AG575">
        <v>111</v>
      </c>
      <c r="AH575">
        <v>39</v>
      </c>
      <c r="AI575">
        <v>143</v>
      </c>
      <c r="AJ575">
        <f t="shared" si="68"/>
        <v>155236.74911660777</v>
      </c>
      <c r="AK575">
        <f t="shared" si="68"/>
        <v>15519.434628975265</v>
      </c>
      <c r="AL575">
        <f t="shared" si="68"/>
        <v>8353.356890459363</v>
      </c>
      <c r="AM575">
        <f t="shared" si="68"/>
        <v>2353.356890459364</v>
      </c>
      <c r="AN575">
        <f t="shared" si="68"/>
        <v>826.8551236749116</v>
      </c>
      <c r="AO575">
        <f t="shared" si="68"/>
        <v>3031.8021201413426</v>
      </c>
      <c r="AP575" s="26">
        <v>0.003</v>
      </c>
      <c r="AS575" s="26">
        <v>0.018</v>
      </c>
      <c r="AW575" s="24">
        <v>5.036</v>
      </c>
    </row>
    <row r="576" spans="1:49" ht="12.75">
      <c r="A576" s="19">
        <v>37694</v>
      </c>
      <c r="B576" s="22">
        <v>73</v>
      </c>
      <c r="C576" s="21">
        <v>0.856018543</v>
      </c>
      <c r="D576" s="20">
        <v>0.856018543</v>
      </c>
      <c r="E576" s="24">
        <v>0</v>
      </c>
      <c r="F576">
        <v>39.01911332</v>
      </c>
      <c r="G576">
        <v>-76.06987674</v>
      </c>
      <c r="H576" s="26">
        <v>1020.9</v>
      </c>
      <c r="I576" s="23">
        <f t="shared" si="63"/>
        <v>985.75</v>
      </c>
      <c r="J576">
        <f t="shared" si="64"/>
        <v>228.48731377827696</v>
      </c>
      <c r="K576" s="23">
        <f t="shared" si="65"/>
        <v>471.987313778277</v>
      </c>
      <c r="L576" s="23">
        <f t="shared" si="62"/>
        <v>491.006313778277</v>
      </c>
      <c r="M576" s="23">
        <f t="shared" si="66"/>
        <v>481.496813778277</v>
      </c>
      <c r="N576" s="23">
        <v>1.6</v>
      </c>
      <c r="O576" s="23">
        <v>46.9</v>
      </c>
      <c r="P576" s="23">
        <v>35.4</v>
      </c>
      <c r="Q576" s="23">
        <f t="shared" si="67"/>
        <v>34.15</v>
      </c>
      <c r="S576">
        <v>2.31E-05</v>
      </c>
      <c r="T576">
        <v>1.61E-05</v>
      </c>
      <c r="U576">
        <v>1.03E-05</v>
      </c>
      <c r="V576">
        <v>-2.71E-07</v>
      </c>
      <c r="W576">
        <v>-1.21E-07</v>
      </c>
      <c r="X576">
        <v>-6.56E-07</v>
      </c>
      <c r="Y576" s="30">
        <v>959.6</v>
      </c>
      <c r="Z576" s="30">
        <v>287.6</v>
      </c>
      <c r="AA576" s="30">
        <v>281.8</v>
      </c>
      <c r="AB576" s="30">
        <v>14.5</v>
      </c>
      <c r="AC576">
        <v>15051</v>
      </c>
      <c r="AD576">
        <v>7637</v>
      </c>
      <c r="AE576">
        <v>729</v>
      </c>
      <c r="AF576">
        <v>402</v>
      </c>
      <c r="AG576">
        <v>134</v>
      </c>
      <c r="AH576">
        <v>45</v>
      </c>
      <c r="AI576">
        <v>147</v>
      </c>
      <c r="AJ576">
        <f t="shared" si="68"/>
        <v>161915.19434628976</v>
      </c>
      <c r="AK576">
        <f t="shared" si="68"/>
        <v>15455.830388692579</v>
      </c>
      <c r="AL576">
        <f t="shared" si="68"/>
        <v>8522.968197879858</v>
      </c>
      <c r="AM576">
        <f t="shared" si="68"/>
        <v>2840.989399293286</v>
      </c>
      <c r="AN576">
        <f t="shared" si="68"/>
        <v>954.0636042402826</v>
      </c>
      <c r="AO576">
        <f t="shared" si="68"/>
        <v>3116.60777385159</v>
      </c>
      <c r="AP576" s="26">
        <v>0.006</v>
      </c>
      <c r="AS576" s="26">
        <v>0.022</v>
      </c>
      <c r="AW576" s="24">
        <v>5.038</v>
      </c>
    </row>
    <row r="577" spans="1:49" ht="12.75">
      <c r="A577" s="19">
        <v>37694</v>
      </c>
      <c r="B577" s="22">
        <v>73</v>
      </c>
      <c r="C577" s="21">
        <v>0.856134236</v>
      </c>
      <c r="D577" s="20">
        <v>0.856134236</v>
      </c>
      <c r="E577" s="24">
        <v>0</v>
      </c>
      <c r="F577">
        <v>39.01271243</v>
      </c>
      <c r="G577">
        <v>-76.07053086</v>
      </c>
      <c r="H577" s="26">
        <v>1020.5</v>
      </c>
      <c r="I577" s="23">
        <f t="shared" si="63"/>
        <v>985.35</v>
      </c>
      <c r="J577">
        <f t="shared" si="64"/>
        <v>231.85759493539234</v>
      </c>
      <c r="K577" s="23">
        <f t="shared" si="65"/>
        <v>475.35759493539234</v>
      </c>
      <c r="L577" s="23">
        <f t="shared" si="62"/>
        <v>494.37659493539235</v>
      </c>
      <c r="M577" s="23">
        <f t="shared" si="66"/>
        <v>484.86709493539234</v>
      </c>
      <c r="N577" s="23">
        <v>1.7</v>
      </c>
      <c r="O577" s="23">
        <v>47.2</v>
      </c>
      <c r="P577" s="23">
        <v>32.4</v>
      </c>
      <c r="Q577" s="23">
        <f t="shared" si="67"/>
        <v>33.9</v>
      </c>
      <c r="S577"/>
      <c r="T577"/>
      <c r="Y577" s="30"/>
      <c r="Z577" s="30"/>
      <c r="AA577" s="30"/>
      <c r="AB577" s="30"/>
      <c r="AD577">
        <v>7201</v>
      </c>
      <c r="AE577">
        <v>700</v>
      </c>
      <c r="AF577">
        <v>374</v>
      </c>
      <c r="AG577">
        <v>114</v>
      </c>
      <c r="AH577">
        <v>44</v>
      </c>
      <c r="AI577">
        <v>125</v>
      </c>
      <c r="AJ577">
        <f t="shared" si="68"/>
        <v>152671.3780918728</v>
      </c>
      <c r="AK577">
        <f t="shared" si="68"/>
        <v>14840.989399293287</v>
      </c>
      <c r="AL577">
        <f t="shared" si="68"/>
        <v>7929.328621908127</v>
      </c>
      <c r="AM577">
        <f t="shared" si="68"/>
        <v>2416.9611307420496</v>
      </c>
      <c r="AN577">
        <f t="shared" si="68"/>
        <v>932.8621908127208</v>
      </c>
      <c r="AO577">
        <f t="shared" si="68"/>
        <v>2650.1766784452298</v>
      </c>
      <c r="AP577" s="26">
        <v>0.004</v>
      </c>
      <c r="AS577" s="26">
        <v>0.033</v>
      </c>
      <c r="AW577" s="24">
        <v>5.038</v>
      </c>
    </row>
    <row r="578" spans="1:49" ht="12.75">
      <c r="A578" s="19">
        <v>37694</v>
      </c>
      <c r="B578" s="22">
        <v>73</v>
      </c>
      <c r="C578" s="21">
        <v>0.856249988</v>
      </c>
      <c r="D578" s="20">
        <v>0.856249988</v>
      </c>
      <c r="E578" s="24">
        <v>0</v>
      </c>
      <c r="F578">
        <v>39.00602664</v>
      </c>
      <c r="G578">
        <v>-76.07075673</v>
      </c>
      <c r="H578" s="26">
        <v>1020.2</v>
      </c>
      <c r="I578" s="23">
        <f t="shared" si="63"/>
        <v>985.0500000000001</v>
      </c>
      <c r="J578">
        <f t="shared" si="64"/>
        <v>234.38620377709904</v>
      </c>
      <c r="K578" s="23">
        <f t="shared" si="65"/>
        <v>477.886203777099</v>
      </c>
      <c r="L578" s="23">
        <f t="shared" si="62"/>
        <v>496.905203777099</v>
      </c>
      <c r="M578" s="23">
        <f t="shared" si="66"/>
        <v>487.395703777099</v>
      </c>
      <c r="N578" s="23">
        <v>1.9</v>
      </c>
      <c r="O578" s="23">
        <v>47</v>
      </c>
      <c r="P578" s="23">
        <v>35.4</v>
      </c>
      <c r="Q578" s="23">
        <f t="shared" si="67"/>
        <v>33.9</v>
      </c>
      <c r="S578"/>
      <c r="T578"/>
      <c r="Y578" s="30"/>
      <c r="Z578" s="30"/>
      <c r="AA578" s="30"/>
      <c r="AB578" s="30"/>
      <c r="AD578">
        <v>7060</v>
      </c>
      <c r="AE578">
        <v>685</v>
      </c>
      <c r="AF578">
        <v>381</v>
      </c>
      <c r="AG578">
        <v>109</v>
      </c>
      <c r="AH578">
        <v>46</v>
      </c>
      <c r="AI578">
        <v>133</v>
      </c>
      <c r="AJ578">
        <f t="shared" si="68"/>
        <v>149681.97879858656</v>
      </c>
      <c r="AK578">
        <f t="shared" si="68"/>
        <v>14522.968197879858</v>
      </c>
      <c r="AL578">
        <f t="shared" si="68"/>
        <v>8077.73851590106</v>
      </c>
      <c r="AM578">
        <f t="shared" si="68"/>
        <v>2310.95406360424</v>
      </c>
      <c r="AN578">
        <f t="shared" si="68"/>
        <v>975.2650176678445</v>
      </c>
      <c r="AO578">
        <f t="shared" si="68"/>
        <v>2819.7879858657243</v>
      </c>
      <c r="AP578" s="26">
        <v>0.005</v>
      </c>
      <c r="AS578" s="26">
        <v>0.023</v>
      </c>
      <c r="AW578" s="24">
        <v>5.039</v>
      </c>
    </row>
    <row r="579" spans="1:49" ht="12.75">
      <c r="A579" s="19">
        <v>37694</v>
      </c>
      <c r="B579" s="22">
        <v>73</v>
      </c>
      <c r="C579" s="21">
        <v>0.85636574</v>
      </c>
      <c r="D579" s="20">
        <v>0.85636574</v>
      </c>
      <c r="E579" s="24">
        <v>0</v>
      </c>
      <c r="F579">
        <v>38.99926111</v>
      </c>
      <c r="G579">
        <v>-76.07102593</v>
      </c>
      <c r="H579" s="26">
        <v>1019.7</v>
      </c>
      <c r="I579" s="23">
        <f t="shared" si="63"/>
        <v>984.5500000000001</v>
      </c>
      <c r="J579">
        <f t="shared" si="64"/>
        <v>238.60226366254798</v>
      </c>
      <c r="K579" s="23">
        <f t="shared" si="65"/>
        <v>482.102263662548</v>
      </c>
      <c r="L579" s="23">
        <f t="shared" si="62"/>
        <v>501.121263662548</v>
      </c>
      <c r="M579" s="23">
        <f t="shared" si="66"/>
        <v>491.611763662548</v>
      </c>
      <c r="N579" s="23">
        <v>1.8</v>
      </c>
      <c r="O579" s="23">
        <v>47</v>
      </c>
      <c r="P579" s="23">
        <v>34.1</v>
      </c>
      <c r="Q579" s="23">
        <f t="shared" si="67"/>
        <v>34.75</v>
      </c>
      <c r="S579">
        <v>2.18E-05</v>
      </c>
      <c r="T579">
        <v>1.55E-05</v>
      </c>
      <c r="U579">
        <v>1.03E-05</v>
      </c>
      <c r="V579">
        <v>-2.09E-07</v>
      </c>
      <c r="W579">
        <v>-1.7E-07</v>
      </c>
      <c r="X579">
        <v>-6.62E-07</v>
      </c>
      <c r="Y579" s="30">
        <v>959.7</v>
      </c>
      <c r="Z579" s="30">
        <v>287.6</v>
      </c>
      <c r="AA579" s="30">
        <v>281.8</v>
      </c>
      <c r="AB579" s="30">
        <v>14.5</v>
      </c>
      <c r="AD579">
        <v>6850</v>
      </c>
      <c r="AE579">
        <v>651</v>
      </c>
      <c r="AF579">
        <v>356</v>
      </c>
      <c r="AG579">
        <v>112</v>
      </c>
      <c r="AH579">
        <v>58</v>
      </c>
      <c r="AI579">
        <v>152</v>
      </c>
      <c r="AJ579">
        <f t="shared" si="68"/>
        <v>145229.6819787986</v>
      </c>
      <c r="AK579">
        <f t="shared" si="68"/>
        <v>13802.120141342755</v>
      </c>
      <c r="AL579">
        <f t="shared" si="68"/>
        <v>7547.703180212014</v>
      </c>
      <c r="AM579">
        <f t="shared" si="68"/>
        <v>2374.558303886926</v>
      </c>
      <c r="AN579">
        <f t="shared" si="68"/>
        <v>1229.6819787985864</v>
      </c>
      <c r="AO579">
        <f t="shared" si="68"/>
        <v>3222.614840989399</v>
      </c>
      <c r="AP579" s="26">
        <v>0</v>
      </c>
      <c r="AS579" s="26">
        <v>0.019</v>
      </c>
      <c r="AW579" s="24">
        <v>5.038</v>
      </c>
    </row>
    <row r="580" spans="1:49" ht="12.75">
      <c r="A580" s="19">
        <v>37694</v>
      </c>
      <c r="B580" s="22">
        <v>73</v>
      </c>
      <c r="C580" s="21">
        <v>0.856481493</v>
      </c>
      <c r="D580" s="20">
        <v>0.856481493</v>
      </c>
      <c r="E580" s="24">
        <v>0</v>
      </c>
      <c r="F580">
        <v>38.99256921</v>
      </c>
      <c r="G580">
        <v>-76.07152522</v>
      </c>
      <c r="H580" s="26">
        <v>1020.6</v>
      </c>
      <c r="I580" s="23">
        <f t="shared" si="63"/>
        <v>985.45</v>
      </c>
      <c r="J580">
        <f t="shared" si="64"/>
        <v>231.01489639884574</v>
      </c>
      <c r="K580" s="23">
        <f t="shared" si="65"/>
        <v>474.51489639884574</v>
      </c>
      <c r="L580" s="23">
        <f t="shared" si="62"/>
        <v>493.53389639884574</v>
      </c>
      <c r="M580" s="23">
        <f t="shared" si="66"/>
        <v>484.02439639884574</v>
      </c>
      <c r="N580" s="23">
        <v>1.8</v>
      </c>
      <c r="O580" s="23">
        <v>47.1</v>
      </c>
      <c r="P580" s="23">
        <v>35.4</v>
      </c>
      <c r="Q580" s="23">
        <f t="shared" si="67"/>
        <v>34.75</v>
      </c>
      <c r="S580"/>
      <c r="T580"/>
      <c r="Y580" s="30"/>
      <c r="Z580" s="30"/>
      <c r="AA580" s="30"/>
      <c r="AB580" s="30"/>
      <c r="AD580">
        <v>6541</v>
      </c>
      <c r="AE580">
        <v>639</v>
      </c>
      <c r="AF580">
        <v>351</v>
      </c>
      <c r="AG580">
        <v>123</v>
      </c>
      <c r="AH580">
        <v>67</v>
      </c>
      <c r="AI580">
        <v>109</v>
      </c>
      <c r="AJ580">
        <f t="shared" si="68"/>
        <v>138678.44522968197</v>
      </c>
      <c r="AK580">
        <f t="shared" si="68"/>
        <v>13547.703180212015</v>
      </c>
      <c r="AL580">
        <f t="shared" si="68"/>
        <v>7441.696113074205</v>
      </c>
      <c r="AM580">
        <f t="shared" si="68"/>
        <v>2607.773851590106</v>
      </c>
      <c r="AN580">
        <f t="shared" si="68"/>
        <v>1420.494699646643</v>
      </c>
      <c r="AO580">
        <f t="shared" si="68"/>
        <v>2310.95406360424</v>
      </c>
      <c r="AP580" s="26">
        <v>0.005</v>
      </c>
      <c r="AS580" s="26">
        <v>0.033</v>
      </c>
      <c r="AW580" s="24">
        <v>5.037</v>
      </c>
    </row>
    <row r="581" spans="1:49" ht="12.75">
      <c r="A581" s="19">
        <v>37694</v>
      </c>
      <c r="B581" s="22">
        <v>73</v>
      </c>
      <c r="C581" s="21">
        <v>0.856597245</v>
      </c>
      <c r="D581" s="20">
        <v>0.856597245</v>
      </c>
      <c r="E581" s="24">
        <v>0</v>
      </c>
      <c r="F581">
        <v>38.98580616</v>
      </c>
      <c r="G581">
        <v>-76.07217878</v>
      </c>
      <c r="H581" s="26">
        <v>1019.9</v>
      </c>
      <c r="I581" s="23">
        <f t="shared" si="63"/>
        <v>984.75</v>
      </c>
      <c r="J581">
        <f t="shared" si="64"/>
        <v>236.9155828316855</v>
      </c>
      <c r="K581" s="23">
        <f t="shared" si="65"/>
        <v>480.41558283168547</v>
      </c>
      <c r="L581" s="23">
        <f t="shared" si="62"/>
        <v>499.4345828316855</v>
      </c>
      <c r="M581" s="23">
        <f t="shared" si="66"/>
        <v>489.9250828316855</v>
      </c>
      <c r="N581" s="23">
        <v>2.1</v>
      </c>
      <c r="O581" s="23">
        <v>47.4</v>
      </c>
      <c r="P581" s="23">
        <v>33.3</v>
      </c>
      <c r="Q581" s="23">
        <f t="shared" si="67"/>
        <v>34.349999999999994</v>
      </c>
      <c r="S581"/>
      <c r="T581"/>
      <c r="Y581" s="30"/>
      <c r="Z581" s="30"/>
      <c r="AA581" s="30"/>
      <c r="AB581" s="30"/>
      <c r="AD581">
        <v>6648</v>
      </c>
      <c r="AE581">
        <v>614</v>
      </c>
      <c r="AF581">
        <v>351</v>
      </c>
      <c r="AG581">
        <v>122</v>
      </c>
      <c r="AH581">
        <v>55</v>
      </c>
      <c r="AI581">
        <v>119</v>
      </c>
      <c r="AJ581">
        <f t="shared" si="68"/>
        <v>140946.9964664311</v>
      </c>
      <c r="AK581">
        <f t="shared" si="68"/>
        <v>13017.667844522968</v>
      </c>
      <c r="AL581">
        <f t="shared" si="68"/>
        <v>7441.696113074205</v>
      </c>
      <c r="AM581">
        <f t="shared" si="68"/>
        <v>2586.572438162544</v>
      </c>
      <c r="AN581">
        <f t="shared" si="68"/>
        <v>1166.077738515901</v>
      </c>
      <c r="AO581">
        <f t="shared" si="68"/>
        <v>2522.9681978798585</v>
      </c>
      <c r="AP581" s="26">
        <v>0.006</v>
      </c>
      <c r="AS581" s="26">
        <v>0.043</v>
      </c>
      <c r="AW581" s="24">
        <v>5.038</v>
      </c>
    </row>
    <row r="582" spans="1:49" ht="12.75">
      <c r="A582" s="19">
        <v>37694</v>
      </c>
      <c r="B582" s="22">
        <v>73</v>
      </c>
      <c r="C582" s="21">
        <v>0.856712937</v>
      </c>
      <c r="D582" s="20">
        <v>0.856712937</v>
      </c>
      <c r="E582" s="24">
        <v>0</v>
      </c>
      <c r="F582">
        <v>38.97901214</v>
      </c>
      <c r="G582">
        <v>-76.07305056</v>
      </c>
      <c r="H582" s="26">
        <v>1017.5</v>
      </c>
      <c r="I582" s="23">
        <f t="shared" si="63"/>
        <v>982.35</v>
      </c>
      <c r="J582">
        <f t="shared" si="64"/>
        <v>257.17839934495436</v>
      </c>
      <c r="K582" s="23">
        <f t="shared" si="65"/>
        <v>500.67839934495436</v>
      </c>
      <c r="L582" s="23">
        <f t="shared" si="62"/>
        <v>519.6973993449544</v>
      </c>
      <c r="M582" s="23">
        <f t="shared" si="66"/>
        <v>510.1878993449544</v>
      </c>
      <c r="N582" s="23">
        <v>1.6</v>
      </c>
      <c r="O582" s="23">
        <v>47.4</v>
      </c>
      <c r="P582" s="23">
        <v>35.6</v>
      </c>
      <c r="Q582" s="23">
        <f t="shared" si="67"/>
        <v>34.45</v>
      </c>
      <c r="S582">
        <v>2.16E-05</v>
      </c>
      <c r="T582">
        <v>1.53E-05</v>
      </c>
      <c r="U582">
        <v>1.01E-05</v>
      </c>
      <c r="V582">
        <v>-3.16E-07</v>
      </c>
      <c r="W582">
        <v>-1.53E-07</v>
      </c>
      <c r="X582">
        <v>-6.58E-07</v>
      </c>
      <c r="Y582" s="30">
        <v>958.9</v>
      </c>
      <c r="Z582" s="30">
        <v>287.6</v>
      </c>
      <c r="AA582" s="30">
        <v>281.8</v>
      </c>
      <c r="AB582" s="30">
        <v>14.7</v>
      </c>
      <c r="AC582">
        <v>16020</v>
      </c>
      <c r="AD582">
        <v>6549</v>
      </c>
      <c r="AE582">
        <v>616</v>
      </c>
      <c r="AF582">
        <v>352</v>
      </c>
      <c r="AG582">
        <v>133</v>
      </c>
      <c r="AH582">
        <v>47</v>
      </c>
      <c r="AI582">
        <v>137</v>
      </c>
      <c r="AJ582">
        <f t="shared" si="68"/>
        <v>138848.05653710247</v>
      </c>
      <c r="AK582">
        <f t="shared" si="68"/>
        <v>13060.070671378091</v>
      </c>
      <c r="AL582">
        <f t="shared" si="68"/>
        <v>7462.897526501766</v>
      </c>
      <c r="AM582">
        <f t="shared" si="68"/>
        <v>2819.7879858657243</v>
      </c>
      <c r="AN582">
        <f t="shared" si="68"/>
        <v>996.4664310954064</v>
      </c>
      <c r="AO582">
        <f t="shared" si="68"/>
        <v>2904.593639575972</v>
      </c>
      <c r="AP582" s="26">
        <v>0.006</v>
      </c>
      <c r="AS582" s="26">
        <v>0.034</v>
      </c>
      <c r="AW582" s="24">
        <v>5.039</v>
      </c>
    </row>
    <row r="583" spans="1:49" ht="12.75">
      <c r="A583" s="19">
        <v>37694</v>
      </c>
      <c r="B583" s="22">
        <v>73</v>
      </c>
      <c r="C583" s="21">
        <v>0.85682869</v>
      </c>
      <c r="D583" s="20">
        <v>0.85682869</v>
      </c>
      <c r="E583" s="24">
        <v>0</v>
      </c>
      <c r="F583">
        <v>38.97225273</v>
      </c>
      <c r="G583">
        <v>-76.0740278</v>
      </c>
      <c r="H583" s="26">
        <v>1019.4</v>
      </c>
      <c r="I583" s="23">
        <f t="shared" si="63"/>
        <v>984.25</v>
      </c>
      <c r="J583">
        <f t="shared" si="64"/>
        <v>241.1329274484903</v>
      </c>
      <c r="K583" s="23">
        <f t="shared" si="65"/>
        <v>484.6329274484903</v>
      </c>
      <c r="L583" s="23">
        <f t="shared" si="62"/>
        <v>503.6519274484903</v>
      </c>
      <c r="M583" s="23">
        <f t="shared" si="66"/>
        <v>494.1424274484903</v>
      </c>
      <c r="N583" s="23">
        <v>1.6</v>
      </c>
      <c r="O583" s="23">
        <v>47.6</v>
      </c>
      <c r="P583" s="23">
        <v>35.4</v>
      </c>
      <c r="Q583" s="23">
        <f t="shared" si="67"/>
        <v>35.5</v>
      </c>
      <c r="S583"/>
      <c r="T583"/>
      <c r="Y583" s="30"/>
      <c r="Z583" s="30"/>
      <c r="AA583" s="30"/>
      <c r="AB583" s="30"/>
      <c r="AD583">
        <v>6611</v>
      </c>
      <c r="AE583">
        <v>611</v>
      </c>
      <c r="AF583">
        <v>336</v>
      </c>
      <c r="AG583">
        <v>120</v>
      </c>
      <c r="AH583">
        <v>38</v>
      </c>
      <c r="AI583">
        <v>131</v>
      </c>
      <c r="AJ583">
        <f t="shared" si="68"/>
        <v>140162.5441696113</v>
      </c>
      <c r="AK583">
        <f t="shared" si="68"/>
        <v>12954.063604240282</v>
      </c>
      <c r="AL583">
        <f t="shared" si="68"/>
        <v>7123.674911660777</v>
      </c>
      <c r="AM583">
        <f aca="true" t="shared" si="69" ref="AJ583:AO625">IF(AG583&gt;0,(AG583*(60/1))/2.83,"")</f>
        <v>2544.1696113074204</v>
      </c>
      <c r="AN583">
        <f t="shared" si="69"/>
        <v>805.6537102473497</v>
      </c>
      <c r="AO583">
        <f t="shared" si="69"/>
        <v>2777.3851590106005</v>
      </c>
      <c r="AP583" s="26">
        <v>0.005</v>
      </c>
      <c r="AS583" s="26">
        <v>0.023</v>
      </c>
      <c r="AW583" s="24">
        <v>5.038</v>
      </c>
    </row>
    <row r="584" spans="1:49" ht="12.75">
      <c r="A584" s="19">
        <v>37694</v>
      </c>
      <c r="B584" s="22">
        <v>73</v>
      </c>
      <c r="C584" s="21">
        <v>0.856944442</v>
      </c>
      <c r="D584" s="20">
        <v>0.856944442</v>
      </c>
      <c r="E584" s="24">
        <v>0</v>
      </c>
      <c r="F584">
        <v>38.96561936</v>
      </c>
      <c r="G584">
        <v>-76.07492488</v>
      </c>
      <c r="H584" s="26">
        <v>1020.6</v>
      </c>
      <c r="I584" s="23">
        <f t="shared" si="63"/>
        <v>985.45</v>
      </c>
      <c r="J584">
        <f t="shared" si="64"/>
        <v>231.01489639884574</v>
      </c>
      <c r="K584" s="23">
        <f t="shared" si="65"/>
        <v>474.51489639884574</v>
      </c>
      <c r="L584" s="23">
        <f t="shared" si="62"/>
        <v>493.53389639884574</v>
      </c>
      <c r="M584" s="23">
        <f t="shared" si="66"/>
        <v>484.02439639884574</v>
      </c>
      <c r="N584" s="23">
        <v>1.7</v>
      </c>
      <c r="O584" s="23">
        <v>47.7</v>
      </c>
      <c r="P584" s="23">
        <v>34.5</v>
      </c>
      <c r="Q584" s="23">
        <f t="shared" si="67"/>
        <v>34.95</v>
      </c>
      <c r="S584"/>
      <c r="T584"/>
      <c r="Y584" s="30"/>
      <c r="Z584" s="30"/>
      <c r="AA584" s="30"/>
      <c r="AB584" s="30"/>
      <c r="AD584">
        <v>6607</v>
      </c>
      <c r="AE584">
        <v>618</v>
      </c>
      <c r="AF584">
        <v>357</v>
      </c>
      <c r="AG584">
        <v>120</v>
      </c>
      <c r="AH584">
        <v>57</v>
      </c>
      <c r="AI584">
        <v>124</v>
      </c>
      <c r="AJ584">
        <f t="shared" si="69"/>
        <v>140077.73851590106</v>
      </c>
      <c r="AK584">
        <f t="shared" si="69"/>
        <v>13102.473498233216</v>
      </c>
      <c r="AL584">
        <f t="shared" si="69"/>
        <v>7568.904593639576</v>
      </c>
      <c r="AM584">
        <f t="shared" si="69"/>
        <v>2544.1696113074204</v>
      </c>
      <c r="AN584">
        <f t="shared" si="69"/>
        <v>1208.4805653710248</v>
      </c>
      <c r="AO584">
        <f t="shared" si="69"/>
        <v>2628.975265017668</v>
      </c>
      <c r="AP584" s="26">
        <v>0.001</v>
      </c>
      <c r="AS584" s="26">
        <v>0.029</v>
      </c>
      <c r="AW584" s="24">
        <v>5.036</v>
      </c>
    </row>
    <row r="585" spans="1:49" ht="12.75">
      <c r="A585" s="19">
        <v>37694</v>
      </c>
      <c r="B585" s="22">
        <v>73</v>
      </c>
      <c r="C585" s="21">
        <v>0.857060194</v>
      </c>
      <c r="D585" s="20">
        <v>0.857060194</v>
      </c>
      <c r="E585" s="24">
        <v>0</v>
      </c>
      <c r="F585">
        <v>38.95885409</v>
      </c>
      <c r="G585">
        <v>-76.0759815</v>
      </c>
      <c r="H585" s="26">
        <v>1021.9</v>
      </c>
      <c r="I585" s="23">
        <f t="shared" si="63"/>
        <v>986.75</v>
      </c>
      <c r="J585">
        <f t="shared" si="64"/>
        <v>220.0675904997717</v>
      </c>
      <c r="K585" s="23">
        <f t="shared" si="65"/>
        <v>463.5675904997717</v>
      </c>
      <c r="L585" s="23">
        <f aca="true" t="shared" si="70" ref="L585:L648">J585+262.519</f>
        <v>482.5865904997717</v>
      </c>
      <c r="M585" s="23">
        <f t="shared" si="66"/>
        <v>473.0770904997717</v>
      </c>
      <c r="N585" s="23">
        <v>1.9</v>
      </c>
      <c r="O585" s="23">
        <v>47.7</v>
      </c>
      <c r="P585" s="23">
        <v>29.8</v>
      </c>
      <c r="Q585" s="23">
        <f t="shared" si="67"/>
        <v>32.15</v>
      </c>
      <c r="S585">
        <v>2.37E-05</v>
      </c>
      <c r="T585">
        <v>1.57E-05</v>
      </c>
      <c r="U585">
        <v>1.01E-05</v>
      </c>
      <c r="V585">
        <v>-2.33E-07</v>
      </c>
      <c r="W585">
        <v>-1.77E-07</v>
      </c>
      <c r="X585">
        <v>-6E-07</v>
      </c>
      <c r="Y585" s="30">
        <v>959.9</v>
      </c>
      <c r="Z585" s="30">
        <v>287.6</v>
      </c>
      <c r="AA585" s="30">
        <v>281.8</v>
      </c>
      <c r="AB585" s="30">
        <v>14.7</v>
      </c>
      <c r="AD585">
        <v>6517</v>
      </c>
      <c r="AE585">
        <v>621</v>
      </c>
      <c r="AF585">
        <v>376</v>
      </c>
      <c r="AG585">
        <v>98</v>
      </c>
      <c r="AH585">
        <v>37</v>
      </c>
      <c r="AI585">
        <v>121</v>
      </c>
      <c r="AJ585">
        <f t="shared" si="69"/>
        <v>138169.61130742048</v>
      </c>
      <c r="AK585">
        <f t="shared" si="69"/>
        <v>13166.0777385159</v>
      </c>
      <c r="AL585">
        <f t="shared" si="69"/>
        <v>7971.731448763251</v>
      </c>
      <c r="AM585">
        <f t="shared" si="69"/>
        <v>2077.73851590106</v>
      </c>
      <c r="AN585">
        <f t="shared" si="69"/>
        <v>784.452296819788</v>
      </c>
      <c r="AO585">
        <f t="shared" si="69"/>
        <v>2565.3710247349823</v>
      </c>
      <c r="AP585" s="26">
        <v>0.006</v>
      </c>
      <c r="AS585" s="26">
        <v>0.031</v>
      </c>
      <c r="AW585" s="24">
        <v>5.039</v>
      </c>
    </row>
    <row r="586" spans="1:49" ht="12.75">
      <c r="A586" s="19">
        <v>37694</v>
      </c>
      <c r="B586" s="22">
        <v>73</v>
      </c>
      <c r="C586" s="21">
        <v>0.857175946</v>
      </c>
      <c r="D586" s="20">
        <v>0.857175946</v>
      </c>
      <c r="E586" s="24">
        <v>0</v>
      </c>
      <c r="F586">
        <v>38.95199273</v>
      </c>
      <c r="G586">
        <v>-76.07734914</v>
      </c>
      <c r="H586" s="26">
        <v>1022.5</v>
      </c>
      <c r="I586" s="23">
        <f aca="true" t="shared" si="71" ref="I586:I649">H586-35.15</f>
        <v>987.35</v>
      </c>
      <c r="J586">
        <f aca="true" t="shared" si="72" ref="J586:J649">(8303.951372*(LN(1013.25/I586)))</f>
        <v>215.01985130052262</v>
      </c>
      <c r="K586" s="23">
        <f aca="true" t="shared" si="73" ref="K586:K649">J586+243.5</f>
        <v>458.51985130052265</v>
      </c>
      <c r="L586" s="23">
        <f t="shared" si="70"/>
        <v>477.53885130052265</v>
      </c>
      <c r="M586" s="23">
        <f aca="true" t="shared" si="74" ref="M586:M649">AVERAGE(K586:L586)</f>
        <v>468.02935130052265</v>
      </c>
      <c r="N586" s="23">
        <v>2</v>
      </c>
      <c r="O586" s="23">
        <v>47.6</v>
      </c>
      <c r="P586" s="23">
        <v>31.8</v>
      </c>
      <c r="Q586" s="23">
        <f t="shared" si="67"/>
        <v>30.8</v>
      </c>
      <c r="S586"/>
      <c r="T586"/>
      <c r="Y586" s="30"/>
      <c r="Z586" s="30"/>
      <c r="AA586" s="30"/>
      <c r="AB586" s="30"/>
      <c r="AD586">
        <v>6692</v>
      </c>
      <c r="AE586">
        <v>613</v>
      </c>
      <c r="AF586">
        <v>336</v>
      </c>
      <c r="AG586">
        <v>112</v>
      </c>
      <c r="AH586">
        <v>46</v>
      </c>
      <c r="AI586">
        <v>125</v>
      </c>
      <c r="AJ586">
        <f t="shared" si="69"/>
        <v>141879.8586572438</v>
      </c>
      <c r="AK586">
        <f t="shared" si="69"/>
        <v>12996.466431095407</v>
      </c>
      <c r="AL586">
        <f t="shared" si="69"/>
        <v>7123.674911660777</v>
      </c>
      <c r="AM586">
        <f t="shared" si="69"/>
        <v>2374.558303886926</v>
      </c>
      <c r="AN586">
        <f t="shared" si="69"/>
        <v>975.2650176678445</v>
      </c>
      <c r="AO586">
        <f t="shared" si="69"/>
        <v>2650.1766784452298</v>
      </c>
      <c r="AP586" s="26">
        <v>0.007</v>
      </c>
      <c r="AS586" s="26">
        <v>0.024</v>
      </c>
      <c r="AW586" s="24">
        <v>5.039</v>
      </c>
    </row>
    <row r="587" spans="1:49" ht="12.75">
      <c r="A587" s="19">
        <v>37694</v>
      </c>
      <c r="B587" s="22">
        <v>73</v>
      </c>
      <c r="C587" s="21">
        <v>0.857291639</v>
      </c>
      <c r="D587" s="20">
        <v>0.857291639</v>
      </c>
      <c r="E587" s="24">
        <v>0</v>
      </c>
      <c r="F587">
        <v>38.94501194</v>
      </c>
      <c r="G587">
        <v>-76.07880054</v>
      </c>
      <c r="H587" s="26">
        <v>1023.7</v>
      </c>
      <c r="I587" s="23">
        <f t="shared" si="71"/>
        <v>988.5500000000001</v>
      </c>
      <c r="J587">
        <f t="shared" si="72"/>
        <v>204.93356872395674</v>
      </c>
      <c r="K587" s="23">
        <f t="shared" si="73"/>
        <v>448.43356872395674</v>
      </c>
      <c r="L587" s="23">
        <f t="shared" si="70"/>
        <v>467.45256872395674</v>
      </c>
      <c r="M587" s="23">
        <f t="shared" si="74"/>
        <v>457.94306872395674</v>
      </c>
      <c r="N587" s="23">
        <v>2</v>
      </c>
      <c r="O587" s="23">
        <v>47.6</v>
      </c>
      <c r="P587" s="23">
        <v>31.9</v>
      </c>
      <c r="Q587" s="23">
        <f t="shared" si="67"/>
        <v>31.85</v>
      </c>
      <c r="S587"/>
      <c r="T587"/>
      <c r="Y587" s="30"/>
      <c r="Z587" s="30"/>
      <c r="AA587" s="30"/>
      <c r="AB587" s="30"/>
      <c r="AD587">
        <v>6981</v>
      </c>
      <c r="AE587">
        <v>653</v>
      </c>
      <c r="AF587">
        <v>351</v>
      </c>
      <c r="AG587">
        <v>138</v>
      </c>
      <c r="AH587">
        <v>44</v>
      </c>
      <c r="AI587">
        <v>105</v>
      </c>
      <c r="AJ587">
        <f t="shared" si="69"/>
        <v>148007.06713780918</v>
      </c>
      <c r="AK587">
        <f t="shared" si="69"/>
        <v>13844.52296819788</v>
      </c>
      <c r="AL587">
        <f t="shared" si="69"/>
        <v>7441.696113074205</v>
      </c>
      <c r="AM587">
        <f t="shared" si="69"/>
        <v>2925.7950530035337</v>
      </c>
      <c r="AN587">
        <f t="shared" si="69"/>
        <v>932.8621908127208</v>
      </c>
      <c r="AO587">
        <f t="shared" si="69"/>
        <v>2226.1484098939927</v>
      </c>
      <c r="AP587" s="26">
        <v>0.002</v>
      </c>
      <c r="AS587" s="26">
        <v>0.009</v>
      </c>
      <c r="AW587" s="24">
        <v>5.038</v>
      </c>
    </row>
    <row r="588" spans="1:49" ht="12.75">
      <c r="A588" s="19">
        <v>37694</v>
      </c>
      <c r="B588" s="22">
        <v>73</v>
      </c>
      <c r="C588" s="21">
        <v>0.857407391</v>
      </c>
      <c r="D588" s="20">
        <v>0.857407391</v>
      </c>
      <c r="E588" s="24">
        <v>0</v>
      </c>
      <c r="F588">
        <v>38.93803839</v>
      </c>
      <c r="G588">
        <v>-76.07964441</v>
      </c>
      <c r="H588" s="26">
        <v>1023</v>
      </c>
      <c r="I588" s="23">
        <f t="shared" si="71"/>
        <v>987.85</v>
      </c>
      <c r="J588">
        <f t="shared" si="72"/>
        <v>210.8157446027844</v>
      </c>
      <c r="K588" s="23">
        <f t="shared" si="73"/>
        <v>454.31574460278443</v>
      </c>
      <c r="L588" s="23">
        <f t="shared" si="70"/>
        <v>473.33474460278444</v>
      </c>
      <c r="M588" s="23">
        <f t="shared" si="74"/>
        <v>463.82524460278444</v>
      </c>
      <c r="N588" s="23">
        <v>1.9</v>
      </c>
      <c r="O588" s="23">
        <v>47.6</v>
      </c>
      <c r="P588" s="23">
        <v>34</v>
      </c>
      <c r="Q588" s="23">
        <f t="shared" si="67"/>
        <v>32.95</v>
      </c>
      <c r="S588"/>
      <c r="T588"/>
      <c r="Y588" s="30"/>
      <c r="Z588" s="30"/>
      <c r="AA588" s="30"/>
      <c r="AB588" s="30"/>
      <c r="AC588">
        <v>16539</v>
      </c>
      <c r="AD588">
        <v>7250</v>
      </c>
      <c r="AE588">
        <v>652</v>
      </c>
      <c r="AF588">
        <v>360</v>
      </c>
      <c r="AG588">
        <v>113</v>
      </c>
      <c r="AH588">
        <v>47</v>
      </c>
      <c r="AI588">
        <v>108</v>
      </c>
      <c r="AJ588">
        <f t="shared" si="69"/>
        <v>153710.24734982333</v>
      </c>
      <c r="AK588">
        <f t="shared" si="69"/>
        <v>13823.321554770318</v>
      </c>
      <c r="AL588">
        <f t="shared" si="69"/>
        <v>7632.508833922261</v>
      </c>
      <c r="AM588">
        <f t="shared" si="69"/>
        <v>2395.7597173144877</v>
      </c>
      <c r="AN588">
        <f t="shared" si="69"/>
        <v>996.4664310954064</v>
      </c>
      <c r="AO588">
        <f t="shared" si="69"/>
        <v>2289.7526501766783</v>
      </c>
      <c r="AP588" s="26">
        <v>0.001</v>
      </c>
      <c r="AS588" s="26">
        <v>0.028</v>
      </c>
      <c r="AW588" s="24">
        <v>5.036</v>
      </c>
    </row>
    <row r="589" spans="1:49" ht="12.75">
      <c r="A589" s="19">
        <v>37694</v>
      </c>
      <c r="B589" s="22">
        <v>73</v>
      </c>
      <c r="C589" s="21">
        <v>0.857523143</v>
      </c>
      <c r="D589" s="20">
        <v>0.857523143</v>
      </c>
      <c r="E589" s="24">
        <v>0</v>
      </c>
      <c r="F589">
        <v>38.9309173</v>
      </c>
      <c r="G589">
        <v>-76.07965785</v>
      </c>
      <c r="H589" s="26">
        <v>1021.8</v>
      </c>
      <c r="I589" s="23">
        <f t="shared" si="71"/>
        <v>986.65</v>
      </c>
      <c r="J589">
        <f t="shared" si="72"/>
        <v>220.90917876156402</v>
      </c>
      <c r="K589" s="23">
        <f t="shared" si="73"/>
        <v>464.409178761564</v>
      </c>
      <c r="L589" s="23">
        <f t="shared" si="70"/>
        <v>483.428178761564</v>
      </c>
      <c r="M589" s="23">
        <f t="shared" si="74"/>
        <v>473.918678761564</v>
      </c>
      <c r="N589" s="23">
        <v>1.6</v>
      </c>
      <c r="O589" s="23">
        <v>47.9</v>
      </c>
      <c r="P589" s="23">
        <v>32.4</v>
      </c>
      <c r="Q589" s="23">
        <f t="shared" si="67"/>
        <v>33.2</v>
      </c>
      <c r="S589"/>
      <c r="T589"/>
      <c r="Y589" s="30"/>
      <c r="Z589" s="30"/>
      <c r="AA589" s="30"/>
      <c r="AB589" s="30"/>
      <c r="AD589">
        <v>7249</v>
      </c>
      <c r="AE589">
        <v>668</v>
      </c>
      <c r="AF589">
        <v>371</v>
      </c>
      <c r="AG589">
        <v>125</v>
      </c>
      <c r="AH589">
        <v>46</v>
      </c>
      <c r="AI589">
        <v>127</v>
      </c>
      <c r="AJ589">
        <f t="shared" si="69"/>
        <v>153689.04593639576</v>
      </c>
      <c r="AK589">
        <f t="shared" si="69"/>
        <v>14162.544169611307</v>
      </c>
      <c r="AL589">
        <f t="shared" si="69"/>
        <v>7865.724381625441</v>
      </c>
      <c r="AM589">
        <f t="shared" si="69"/>
        <v>2650.1766784452298</v>
      </c>
      <c r="AN589">
        <f t="shared" si="69"/>
        <v>975.2650176678445</v>
      </c>
      <c r="AO589">
        <f t="shared" si="69"/>
        <v>2692.5795053003535</v>
      </c>
      <c r="AP589" s="26">
        <v>0.006</v>
      </c>
      <c r="AS589" s="26">
        <v>0.014</v>
      </c>
      <c r="AW589" s="24">
        <v>5.039</v>
      </c>
    </row>
    <row r="590" spans="1:49" ht="12.75">
      <c r="A590" s="19">
        <v>37694</v>
      </c>
      <c r="B590" s="22">
        <v>73</v>
      </c>
      <c r="C590" s="21">
        <v>0.857638896</v>
      </c>
      <c r="D590" s="20">
        <v>0.857638896</v>
      </c>
      <c r="E590" s="24">
        <v>0</v>
      </c>
      <c r="F590">
        <v>38.92397371</v>
      </c>
      <c r="G590">
        <v>-76.07965282</v>
      </c>
      <c r="H590" s="26">
        <v>1023.4</v>
      </c>
      <c r="I590" s="23">
        <f t="shared" si="71"/>
        <v>988.25</v>
      </c>
      <c r="J590">
        <f t="shared" si="72"/>
        <v>207.45399105370717</v>
      </c>
      <c r="K590" s="23">
        <f t="shared" si="73"/>
        <v>450.95399105370717</v>
      </c>
      <c r="L590" s="23">
        <f t="shared" si="70"/>
        <v>469.9729910537072</v>
      </c>
      <c r="M590" s="23">
        <f t="shared" si="74"/>
        <v>460.4634910537072</v>
      </c>
      <c r="N590" s="23">
        <v>2</v>
      </c>
      <c r="O590" s="23">
        <v>48.1</v>
      </c>
      <c r="P590" s="23">
        <v>32.9</v>
      </c>
      <c r="Q590" s="23">
        <f t="shared" si="67"/>
        <v>32.65</v>
      </c>
      <c r="S590"/>
      <c r="T590"/>
      <c r="Y590" s="30"/>
      <c r="Z590" s="30"/>
      <c r="AA590" s="30"/>
      <c r="AB590" s="30"/>
      <c r="AD590">
        <v>7291</v>
      </c>
      <c r="AE590">
        <v>648</v>
      </c>
      <c r="AF590">
        <v>395</v>
      </c>
      <c r="AG590">
        <v>134</v>
      </c>
      <c r="AH590">
        <v>50</v>
      </c>
      <c r="AI590">
        <v>127</v>
      </c>
      <c r="AJ590">
        <f t="shared" si="69"/>
        <v>154579.50530035334</v>
      </c>
      <c r="AK590">
        <f t="shared" si="69"/>
        <v>13738.515901060071</v>
      </c>
      <c r="AL590">
        <f t="shared" si="69"/>
        <v>8374.558303886926</v>
      </c>
      <c r="AM590">
        <f t="shared" si="69"/>
        <v>2840.989399293286</v>
      </c>
      <c r="AN590">
        <f t="shared" si="69"/>
        <v>1060.070671378092</v>
      </c>
      <c r="AO590">
        <f t="shared" si="69"/>
        <v>2692.5795053003535</v>
      </c>
      <c r="AP590" s="26">
        <v>0.004</v>
      </c>
      <c r="AS590" s="26">
        <v>0.02</v>
      </c>
      <c r="AW590" s="24">
        <v>5.037</v>
      </c>
    </row>
    <row r="591" spans="1:49" ht="12.75">
      <c r="A591" s="19">
        <v>37694</v>
      </c>
      <c r="B591" s="22">
        <v>73</v>
      </c>
      <c r="C591" s="21">
        <v>0.857754648</v>
      </c>
      <c r="D591" s="20">
        <v>0.857754648</v>
      </c>
      <c r="E591" s="24">
        <v>0</v>
      </c>
      <c r="F591">
        <v>38.91708746</v>
      </c>
      <c r="G591">
        <v>-76.07992751</v>
      </c>
      <c r="H591" s="26">
        <v>1023.6</v>
      </c>
      <c r="I591" s="23">
        <f t="shared" si="71"/>
        <v>988.45</v>
      </c>
      <c r="J591">
        <f t="shared" si="72"/>
        <v>205.77362450332768</v>
      </c>
      <c r="K591" s="23">
        <f t="shared" si="73"/>
        <v>449.2736245033277</v>
      </c>
      <c r="L591" s="23">
        <f t="shared" si="70"/>
        <v>468.2926245033277</v>
      </c>
      <c r="M591" s="23">
        <f t="shared" si="74"/>
        <v>458.7831245033277</v>
      </c>
      <c r="N591" s="23">
        <v>2.2</v>
      </c>
      <c r="O591" s="23">
        <v>48.2</v>
      </c>
      <c r="P591" s="23">
        <v>31.5</v>
      </c>
      <c r="Q591" s="23">
        <f t="shared" si="67"/>
        <v>32.2</v>
      </c>
      <c r="S591"/>
      <c r="T591"/>
      <c r="Y591" s="30"/>
      <c r="Z591" s="30"/>
      <c r="AA591" s="30"/>
      <c r="AB591" s="30"/>
      <c r="AD591">
        <v>7342</v>
      </c>
      <c r="AE591">
        <v>700</v>
      </c>
      <c r="AF591">
        <v>386</v>
      </c>
      <c r="AG591">
        <v>153</v>
      </c>
      <c r="AH591">
        <v>48</v>
      </c>
      <c r="AI591">
        <v>126</v>
      </c>
      <c r="AJ591">
        <f t="shared" si="69"/>
        <v>155660.77738515902</v>
      </c>
      <c r="AK591">
        <f t="shared" si="69"/>
        <v>14840.989399293287</v>
      </c>
      <c r="AL591">
        <f t="shared" si="69"/>
        <v>8183.745583038869</v>
      </c>
      <c r="AM591">
        <f t="shared" si="69"/>
        <v>3243.816254416961</v>
      </c>
      <c r="AN591">
        <f t="shared" si="69"/>
        <v>1017.6678445229682</v>
      </c>
      <c r="AO591">
        <f t="shared" si="69"/>
        <v>2671.3780918727916</v>
      </c>
      <c r="AP591" s="26">
        <v>0.006</v>
      </c>
      <c r="AS591" s="26">
        <v>0.013</v>
      </c>
      <c r="AW591" s="24">
        <v>5.038</v>
      </c>
    </row>
    <row r="592" spans="1:49" ht="12.75">
      <c r="A592" s="19">
        <v>37694</v>
      </c>
      <c r="B592" s="22">
        <v>73</v>
      </c>
      <c r="C592" s="21">
        <v>0.8578704</v>
      </c>
      <c r="D592" s="20">
        <v>0.8578704</v>
      </c>
      <c r="E592" s="24">
        <v>0</v>
      </c>
      <c r="F592">
        <v>38.91019465</v>
      </c>
      <c r="G592">
        <v>-76.08029298</v>
      </c>
      <c r="H592" s="26">
        <v>1023</v>
      </c>
      <c r="I592" s="23">
        <f t="shared" si="71"/>
        <v>987.85</v>
      </c>
      <c r="J592">
        <f t="shared" si="72"/>
        <v>210.8157446027844</v>
      </c>
      <c r="K592" s="23">
        <f t="shared" si="73"/>
        <v>454.31574460278443</v>
      </c>
      <c r="L592" s="23">
        <f t="shared" si="70"/>
        <v>473.33474460278444</v>
      </c>
      <c r="M592" s="23">
        <f t="shared" si="74"/>
        <v>463.82524460278444</v>
      </c>
      <c r="N592" s="23">
        <v>2</v>
      </c>
      <c r="O592" s="23">
        <v>48.3</v>
      </c>
      <c r="P592" s="23">
        <v>32.9</v>
      </c>
      <c r="Q592" s="23">
        <f t="shared" si="67"/>
        <v>32.2</v>
      </c>
      <c r="S592">
        <v>2.29E-05</v>
      </c>
      <c r="T592">
        <v>1.54E-05</v>
      </c>
      <c r="U592">
        <v>1.02E-05</v>
      </c>
      <c r="V592">
        <v>-3.73E-07</v>
      </c>
      <c r="W592">
        <v>-2.2E-07</v>
      </c>
      <c r="X592">
        <v>-6.05E-07</v>
      </c>
      <c r="Y592" s="30">
        <v>962.3</v>
      </c>
      <c r="Z592" s="30">
        <v>287.5</v>
      </c>
      <c r="AA592" s="30">
        <v>281.8</v>
      </c>
      <c r="AB592" s="30">
        <v>14.9</v>
      </c>
      <c r="AD592">
        <v>7433</v>
      </c>
      <c r="AE592">
        <v>723</v>
      </c>
      <c r="AF592">
        <v>367</v>
      </c>
      <c r="AG592">
        <v>131</v>
      </c>
      <c r="AH592">
        <v>61</v>
      </c>
      <c r="AI592">
        <v>122</v>
      </c>
      <c r="AJ592">
        <f t="shared" si="69"/>
        <v>157590.10600706714</v>
      </c>
      <c r="AK592">
        <f t="shared" si="69"/>
        <v>15328.621908127208</v>
      </c>
      <c r="AL592">
        <f t="shared" si="69"/>
        <v>7780.918727915194</v>
      </c>
      <c r="AM592">
        <f t="shared" si="69"/>
        <v>2777.3851590106005</v>
      </c>
      <c r="AN592">
        <f t="shared" si="69"/>
        <v>1293.286219081272</v>
      </c>
      <c r="AO592">
        <f t="shared" si="69"/>
        <v>2586.572438162544</v>
      </c>
      <c r="AP592" s="26">
        <v>0.002</v>
      </c>
      <c r="AS592" s="26">
        <v>0.028</v>
      </c>
      <c r="AW592" s="24">
        <v>5.037</v>
      </c>
    </row>
    <row r="593" spans="1:49" ht="12.75">
      <c r="A593" s="19">
        <v>37694</v>
      </c>
      <c r="B593" s="22">
        <v>73</v>
      </c>
      <c r="C593" s="21">
        <v>0.857986093</v>
      </c>
      <c r="D593" s="20">
        <v>0.857986093</v>
      </c>
      <c r="E593" s="24">
        <v>0</v>
      </c>
      <c r="F593">
        <v>38.90322168</v>
      </c>
      <c r="G593">
        <v>-76.08056318</v>
      </c>
      <c r="H593" s="26">
        <v>1021.1</v>
      </c>
      <c r="I593" s="23">
        <f t="shared" si="71"/>
        <v>985.95</v>
      </c>
      <c r="J593">
        <f t="shared" si="72"/>
        <v>226.80268601533487</v>
      </c>
      <c r="K593" s="23">
        <f t="shared" si="73"/>
        <v>470.30268601533487</v>
      </c>
      <c r="L593" s="23">
        <f t="shared" si="70"/>
        <v>489.3216860153349</v>
      </c>
      <c r="M593" s="23">
        <f t="shared" si="74"/>
        <v>479.8121860153349</v>
      </c>
      <c r="N593" s="23">
        <v>1.8</v>
      </c>
      <c r="O593" s="23">
        <v>48.7</v>
      </c>
      <c r="P593" s="23">
        <v>30.2</v>
      </c>
      <c r="Q593" s="23">
        <f t="shared" si="67"/>
        <v>31.549999999999997</v>
      </c>
      <c r="S593"/>
      <c r="T593"/>
      <c r="Y593" s="30"/>
      <c r="Z593" s="30"/>
      <c r="AA593" s="30"/>
      <c r="AB593" s="30"/>
      <c r="AD593">
        <v>7457</v>
      </c>
      <c r="AE593">
        <v>700</v>
      </c>
      <c r="AF593">
        <v>356</v>
      </c>
      <c r="AG593">
        <v>110</v>
      </c>
      <c r="AH593">
        <v>56</v>
      </c>
      <c r="AI593">
        <v>117</v>
      </c>
      <c r="AJ593">
        <f t="shared" si="69"/>
        <v>158098.93992932863</v>
      </c>
      <c r="AK593">
        <f t="shared" si="69"/>
        <v>14840.989399293287</v>
      </c>
      <c r="AL593">
        <f t="shared" si="69"/>
        <v>7547.703180212014</v>
      </c>
      <c r="AM593">
        <f t="shared" si="69"/>
        <v>2332.155477031802</v>
      </c>
      <c r="AN593">
        <f t="shared" si="69"/>
        <v>1187.279151943463</v>
      </c>
      <c r="AO593">
        <f t="shared" si="69"/>
        <v>2480.5653710247348</v>
      </c>
      <c r="AP593" s="26">
        <v>0.006</v>
      </c>
      <c r="AS593" s="26">
        <v>0.043</v>
      </c>
      <c r="AW593" s="24">
        <v>5.036</v>
      </c>
    </row>
    <row r="594" spans="1:49" ht="12.75">
      <c r="A594" s="19">
        <v>37694</v>
      </c>
      <c r="B594" s="22">
        <v>73</v>
      </c>
      <c r="C594" s="21">
        <v>0.858101845</v>
      </c>
      <c r="D594" s="20">
        <v>0.858101845</v>
      </c>
      <c r="E594" s="24">
        <v>0</v>
      </c>
      <c r="F594">
        <v>38.89636059</v>
      </c>
      <c r="G594">
        <v>-76.08065357</v>
      </c>
      <c r="H594" s="26">
        <v>1021.2</v>
      </c>
      <c r="I594" s="23">
        <f t="shared" si="71"/>
        <v>986.0500000000001</v>
      </c>
      <c r="J594">
        <f t="shared" si="72"/>
        <v>225.96050027708714</v>
      </c>
      <c r="K594" s="23">
        <f t="shared" si="73"/>
        <v>469.46050027708714</v>
      </c>
      <c r="L594" s="23">
        <f t="shared" si="70"/>
        <v>488.47950027708714</v>
      </c>
      <c r="M594" s="23">
        <f t="shared" si="74"/>
        <v>478.97000027708714</v>
      </c>
      <c r="N594" s="23">
        <v>1.9</v>
      </c>
      <c r="O594" s="23">
        <v>48.7</v>
      </c>
      <c r="P594" s="23">
        <v>33.5</v>
      </c>
      <c r="Q594" s="23">
        <f t="shared" si="67"/>
        <v>31.85</v>
      </c>
      <c r="S594"/>
      <c r="T594"/>
      <c r="Y594" s="30"/>
      <c r="Z594" s="30"/>
      <c r="AA594" s="30"/>
      <c r="AB594" s="30"/>
      <c r="AC594">
        <v>16621</v>
      </c>
      <c r="AD594">
        <v>7400</v>
      </c>
      <c r="AE594">
        <v>680</v>
      </c>
      <c r="AF594">
        <v>362</v>
      </c>
      <c r="AG594">
        <v>125</v>
      </c>
      <c r="AH594">
        <v>41</v>
      </c>
      <c r="AI594">
        <v>129</v>
      </c>
      <c r="AJ594">
        <f t="shared" si="69"/>
        <v>156890.4593639576</v>
      </c>
      <c r="AK594">
        <f t="shared" si="69"/>
        <v>14416.96113074205</v>
      </c>
      <c r="AL594">
        <f t="shared" si="69"/>
        <v>7674.911660777385</v>
      </c>
      <c r="AM594">
        <f t="shared" si="69"/>
        <v>2650.1766784452298</v>
      </c>
      <c r="AN594">
        <f t="shared" si="69"/>
        <v>869.2579505300353</v>
      </c>
      <c r="AO594">
        <f t="shared" si="69"/>
        <v>2734.982332155477</v>
      </c>
      <c r="AP594" s="26">
        <v>0.007</v>
      </c>
      <c r="AS594" s="26">
        <v>0.014</v>
      </c>
      <c r="AW594" s="24">
        <v>5.038</v>
      </c>
    </row>
    <row r="595" spans="1:49" ht="12.75">
      <c r="A595" s="19">
        <v>37694</v>
      </c>
      <c r="B595" s="22">
        <v>73</v>
      </c>
      <c r="C595" s="21">
        <v>0.858217597</v>
      </c>
      <c r="D595" s="20">
        <v>0.858217597</v>
      </c>
      <c r="E595" s="24">
        <v>0</v>
      </c>
      <c r="F595">
        <v>38.88957395</v>
      </c>
      <c r="G595">
        <v>-76.08059621</v>
      </c>
      <c r="H595" s="26">
        <v>1019.9</v>
      </c>
      <c r="I595" s="23">
        <f t="shared" si="71"/>
        <v>984.75</v>
      </c>
      <c r="J595">
        <f t="shared" si="72"/>
        <v>236.9155828316855</v>
      </c>
      <c r="K595" s="23">
        <f t="shared" si="73"/>
        <v>480.41558283168547</v>
      </c>
      <c r="L595" s="23">
        <f t="shared" si="70"/>
        <v>499.4345828316855</v>
      </c>
      <c r="M595" s="23">
        <f t="shared" si="74"/>
        <v>489.9250828316855</v>
      </c>
      <c r="N595" s="23">
        <v>1.9</v>
      </c>
      <c r="O595" s="23">
        <v>48.4</v>
      </c>
      <c r="P595" s="23">
        <v>31.6</v>
      </c>
      <c r="Q595" s="23">
        <f t="shared" si="67"/>
        <v>32.55</v>
      </c>
      <c r="S595">
        <v>2.35E-05</v>
      </c>
      <c r="T595">
        <v>1.63E-05</v>
      </c>
      <c r="U595">
        <v>1.11E-05</v>
      </c>
      <c r="V595">
        <v>-2.82E-07</v>
      </c>
      <c r="W595">
        <v>-1.73E-07</v>
      </c>
      <c r="X595">
        <v>-6.19E-07</v>
      </c>
      <c r="Y595" s="30">
        <v>960.8</v>
      </c>
      <c r="Z595" s="30">
        <v>287.5</v>
      </c>
      <c r="AA595" s="30">
        <v>281.8</v>
      </c>
      <c r="AB595" s="30">
        <v>14.9</v>
      </c>
      <c r="AD595">
        <v>7261</v>
      </c>
      <c r="AE595">
        <v>725</v>
      </c>
      <c r="AF595">
        <v>361</v>
      </c>
      <c r="AG595">
        <v>127</v>
      </c>
      <c r="AH595">
        <v>47</v>
      </c>
      <c r="AI595">
        <v>103</v>
      </c>
      <c r="AJ595">
        <f t="shared" si="69"/>
        <v>153943.4628975265</v>
      </c>
      <c r="AK595">
        <f t="shared" si="69"/>
        <v>15371.024734982331</v>
      </c>
      <c r="AL595">
        <f t="shared" si="69"/>
        <v>7653.7102473498235</v>
      </c>
      <c r="AM595">
        <f t="shared" si="69"/>
        <v>2692.5795053003535</v>
      </c>
      <c r="AN595">
        <f t="shared" si="69"/>
        <v>996.4664310954064</v>
      </c>
      <c r="AO595">
        <f t="shared" si="69"/>
        <v>2183.7455830388694</v>
      </c>
      <c r="AP595" s="26">
        <v>0.006</v>
      </c>
      <c r="AS595" s="26">
        <v>0.021</v>
      </c>
      <c r="AW595" s="24">
        <v>5.038</v>
      </c>
    </row>
    <row r="596" spans="1:49" ht="12.75">
      <c r="A596" s="19">
        <v>37694</v>
      </c>
      <c r="B596" s="22">
        <v>73</v>
      </c>
      <c r="C596" s="21">
        <v>0.858333349</v>
      </c>
      <c r="D596" s="20">
        <v>0.858333349</v>
      </c>
      <c r="E596" s="24">
        <v>0</v>
      </c>
      <c r="F596">
        <v>38.882778</v>
      </c>
      <c r="G596">
        <v>-76.08039183</v>
      </c>
      <c r="H596" s="26">
        <v>1024</v>
      </c>
      <c r="I596" s="23">
        <f t="shared" si="71"/>
        <v>988.85</v>
      </c>
      <c r="J596">
        <f t="shared" si="72"/>
        <v>202.41391116280323</v>
      </c>
      <c r="K596" s="23">
        <f t="shared" si="73"/>
        <v>445.91391116280323</v>
      </c>
      <c r="L596" s="23">
        <f t="shared" si="70"/>
        <v>464.93291116280324</v>
      </c>
      <c r="M596" s="23">
        <f t="shared" si="74"/>
        <v>455.42341116280323</v>
      </c>
      <c r="N596" s="23">
        <v>2.1</v>
      </c>
      <c r="O596" s="23">
        <v>48</v>
      </c>
      <c r="P596" s="23">
        <v>33.8</v>
      </c>
      <c r="Q596" s="23">
        <f t="shared" si="67"/>
        <v>32.7</v>
      </c>
      <c r="S596"/>
      <c r="T596"/>
      <c r="Y596" s="30"/>
      <c r="Z596" s="30"/>
      <c r="AA596" s="30"/>
      <c r="AB596" s="30"/>
      <c r="AD596">
        <v>7121</v>
      </c>
      <c r="AE596">
        <v>679</v>
      </c>
      <c r="AF596">
        <v>397</v>
      </c>
      <c r="AG596">
        <v>136</v>
      </c>
      <c r="AH596">
        <v>49</v>
      </c>
      <c r="AI596">
        <v>100</v>
      </c>
      <c r="AJ596">
        <f t="shared" si="69"/>
        <v>150975.26501766784</v>
      </c>
      <c r="AK596">
        <f t="shared" si="69"/>
        <v>14395.759717314488</v>
      </c>
      <c r="AL596">
        <f t="shared" si="69"/>
        <v>8416.96113074205</v>
      </c>
      <c r="AM596">
        <f t="shared" si="69"/>
        <v>2883.39222614841</v>
      </c>
      <c r="AN596">
        <f t="shared" si="69"/>
        <v>1038.86925795053</v>
      </c>
      <c r="AO596">
        <f t="shared" si="69"/>
        <v>2120.141342756184</v>
      </c>
      <c r="AP596" s="26">
        <v>0.004</v>
      </c>
      <c r="AS596" s="26">
        <v>0.02</v>
      </c>
      <c r="AW596" s="24">
        <v>0.007</v>
      </c>
    </row>
    <row r="597" spans="1:49" ht="12.75">
      <c r="A597" s="19">
        <v>37694</v>
      </c>
      <c r="B597" s="22">
        <v>73</v>
      </c>
      <c r="C597" s="21">
        <v>0.858449101</v>
      </c>
      <c r="D597" s="20">
        <v>0.858449101</v>
      </c>
      <c r="E597" s="24">
        <v>0</v>
      </c>
      <c r="F597">
        <v>38.87594724</v>
      </c>
      <c r="G597">
        <v>-76.08039261</v>
      </c>
      <c r="H597" s="26">
        <v>1028.1</v>
      </c>
      <c r="I597" s="23">
        <f t="shared" si="71"/>
        <v>992.9499999999999</v>
      </c>
      <c r="J597">
        <f t="shared" si="72"/>
        <v>168.0549958349351</v>
      </c>
      <c r="K597" s="23">
        <f t="shared" si="73"/>
        <v>411.5549958349351</v>
      </c>
      <c r="L597" s="23">
        <f t="shared" si="70"/>
        <v>430.5739958349351</v>
      </c>
      <c r="M597" s="23">
        <f t="shared" si="74"/>
        <v>421.0644958349351</v>
      </c>
      <c r="N597" s="23">
        <v>2.7</v>
      </c>
      <c r="O597" s="23">
        <v>47.8</v>
      </c>
      <c r="P597" s="23">
        <v>33</v>
      </c>
      <c r="Q597" s="23">
        <f t="shared" si="67"/>
        <v>33.4</v>
      </c>
      <c r="S597"/>
      <c r="T597"/>
      <c r="Y597" s="30"/>
      <c r="Z597" s="30"/>
      <c r="AA597" s="30"/>
      <c r="AB597" s="30"/>
      <c r="AD597">
        <v>7320</v>
      </c>
      <c r="AE597">
        <v>645</v>
      </c>
      <c r="AF597">
        <v>345</v>
      </c>
      <c r="AG597">
        <v>136</v>
      </c>
      <c r="AH597">
        <v>63</v>
      </c>
      <c r="AI597">
        <v>111</v>
      </c>
      <c r="AJ597">
        <f t="shared" si="69"/>
        <v>155194.34628975263</v>
      </c>
      <c r="AK597">
        <f t="shared" si="69"/>
        <v>13674.911660777385</v>
      </c>
      <c r="AL597">
        <f t="shared" si="69"/>
        <v>7314.4876325088335</v>
      </c>
      <c r="AM597">
        <f t="shared" si="69"/>
        <v>2883.39222614841</v>
      </c>
      <c r="AN597">
        <f t="shared" si="69"/>
        <v>1335.6890459363958</v>
      </c>
      <c r="AO597">
        <f t="shared" si="69"/>
        <v>2353.356890459364</v>
      </c>
      <c r="AP597" s="26">
        <v>0.004</v>
      </c>
      <c r="AS597" s="26">
        <v>0.021</v>
      </c>
      <c r="AW597" s="24">
        <v>0.003</v>
      </c>
    </row>
    <row r="598" spans="1:49" ht="12.75">
      <c r="A598" s="19">
        <v>37694</v>
      </c>
      <c r="B598" s="22">
        <v>73</v>
      </c>
      <c r="C598" s="21">
        <v>0.858564794</v>
      </c>
      <c r="D598" s="20">
        <v>0.858564794</v>
      </c>
      <c r="E598" s="24">
        <v>0</v>
      </c>
      <c r="F598">
        <v>38.8689276</v>
      </c>
      <c r="G598">
        <v>-76.08063604</v>
      </c>
      <c r="H598" s="26">
        <v>1034.2</v>
      </c>
      <c r="I598" s="23">
        <f t="shared" si="71"/>
        <v>999.0500000000001</v>
      </c>
      <c r="J598">
        <f t="shared" si="72"/>
        <v>117.19730336087555</v>
      </c>
      <c r="K598" s="23">
        <f t="shared" si="73"/>
        <v>360.69730336087554</v>
      </c>
      <c r="L598" s="23">
        <f t="shared" si="70"/>
        <v>379.71630336087554</v>
      </c>
      <c r="M598" s="23">
        <f t="shared" si="74"/>
        <v>370.20680336087554</v>
      </c>
      <c r="N598" s="23">
        <v>3.1</v>
      </c>
      <c r="O598" s="23">
        <v>47.9</v>
      </c>
      <c r="P598" s="23">
        <v>34.4</v>
      </c>
      <c r="Q598" s="23">
        <f aca="true" t="shared" si="75" ref="Q598:Q661">AVERAGE(P597:P598)</f>
        <v>33.7</v>
      </c>
      <c r="S598">
        <v>2.44E-05</v>
      </c>
      <c r="T598">
        <v>1.72E-05</v>
      </c>
      <c r="U598">
        <v>1.15E-05</v>
      </c>
      <c r="V598">
        <v>-3.78E-07</v>
      </c>
      <c r="W598">
        <v>-1.76E-07</v>
      </c>
      <c r="X598">
        <v>-5.2E-07</v>
      </c>
      <c r="Y598" s="30">
        <v>964.8</v>
      </c>
      <c r="Z598" s="30">
        <v>287.5</v>
      </c>
      <c r="AA598" s="30">
        <v>281.8</v>
      </c>
      <c r="AB598" s="30">
        <v>14.9</v>
      </c>
      <c r="AD598">
        <v>7201</v>
      </c>
      <c r="AE598">
        <v>658</v>
      </c>
      <c r="AF598">
        <v>381</v>
      </c>
      <c r="AG598">
        <v>113</v>
      </c>
      <c r="AH598">
        <v>46</v>
      </c>
      <c r="AI598">
        <v>129</v>
      </c>
      <c r="AJ598">
        <f t="shared" si="69"/>
        <v>152671.3780918728</v>
      </c>
      <c r="AK598">
        <f t="shared" si="69"/>
        <v>13950.530035335689</v>
      </c>
      <c r="AL598">
        <f t="shared" si="69"/>
        <v>8077.73851590106</v>
      </c>
      <c r="AM598">
        <f t="shared" si="69"/>
        <v>2395.7597173144877</v>
      </c>
      <c r="AN598">
        <f t="shared" si="69"/>
        <v>975.2650176678445</v>
      </c>
      <c r="AO598">
        <f t="shared" si="69"/>
        <v>2734.982332155477</v>
      </c>
      <c r="AP598" s="26">
        <v>0.002</v>
      </c>
      <c r="AS598" s="26">
        <v>0.06</v>
      </c>
      <c r="AW598" s="24">
        <v>-0.002</v>
      </c>
    </row>
    <row r="599" spans="1:49" ht="12.75">
      <c r="A599" s="19">
        <v>37694</v>
      </c>
      <c r="B599" s="22">
        <v>73</v>
      </c>
      <c r="C599" s="21">
        <v>0.858680546</v>
      </c>
      <c r="D599" s="20">
        <v>0.858680546</v>
      </c>
      <c r="E599" s="24">
        <v>0</v>
      </c>
      <c r="F599">
        <v>38.86172616</v>
      </c>
      <c r="G599">
        <v>-76.08099855</v>
      </c>
      <c r="H599" s="26">
        <v>1035.7</v>
      </c>
      <c r="I599" s="23">
        <f t="shared" si="71"/>
        <v>1000.5500000000001</v>
      </c>
      <c r="J599">
        <f t="shared" si="72"/>
        <v>104.73888228223869</v>
      </c>
      <c r="K599" s="23">
        <f t="shared" si="73"/>
        <v>348.2388822822387</v>
      </c>
      <c r="L599" s="23">
        <f t="shared" si="70"/>
        <v>367.2578822822387</v>
      </c>
      <c r="M599" s="23">
        <f t="shared" si="74"/>
        <v>357.7483822822387</v>
      </c>
      <c r="N599" s="23">
        <v>3.1</v>
      </c>
      <c r="O599" s="23">
        <v>48.1</v>
      </c>
      <c r="P599" s="23">
        <v>31.5</v>
      </c>
      <c r="Q599" s="23">
        <f t="shared" si="75"/>
        <v>32.95</v>
      </c>
      <c r="S599"/>
      <c r="T599"/>
      <c r="Y599" s="30"/>
      <c r="Z599" s="30"/>
      <c r="AA599" s="30"/>
      <c r="AB599" s="30"/>
      <c r="AD599">
        <v>7232</v>
      </c>
      <c r="AE599">
        <v>722</v>
      </c>
      <c r="AF599">
        <v>397</v>
      </c>
      <c r="AG599">
        <v>128</v>
      </c>
      <c r="AH599">
        <v>55</v>
      </c>
      <c r="AI599">
        <v>123</v>
      </c>
      <c r="AJ599">
        <f t="shared" si="69"/>
        <v>153328.6219081272</v>
      </c>
      <c r="AK599">
        <f t="shared" si="69"/>
        <v>15307.420494699647</v>
      </c>
      <c r="AL599">
        <f t="shared" si="69"/>
        <v>8416.96113074205</v>
      </c>
      <c r="AM599">
        <f t="shared" si="69"/>
        <v>2713.780918727915</v>
      </c>
      <c r="AN599">
        <f t="shared" si="69"/>
        <v>1166.077738515901</v>
      </c>
      <c r="AO599">
        <f t="shared" si="69"/>
        <v>2607.773851590106</v>
      </c>
      <c r="AP599" s="26">
        <v>0.005</v>
      </c>
      <c r="AS599" s="26">
        <v>0.101</v>
      </c>
      <c r="AW599" s="24">
        <v>0.003</v>
      </c>
    </row>
    <row r="600" spans="1:49" ht="12.75">
      <c r="A600" s="19">
        <v>37694</v>
      </c>
      <c r="B600" s="22">
        <v>73</v>
      </c>
      <c r="C600" s="21">
        <v>0.858796299</v>
      </c>
      <c r="D600" s="20">
        <v>0.858796299</v>
      </c>
      <c r="E600" s="24">
        <v>0</v>
      </c>
      <c r="F600">
        <v>38.85459364</v>
      </c>
      <c r="G600">
        <v>-76.08165728</v>
      </c>
      <c r="H600" s="26">
        <v>1038.4</v>
      </c>
      <c r="I600" s="23">
        <f t="shared" si="71"/>
        <v>1003.2500000000001</v>
      </c>
      <c r="J600">
        <f t="shared" si="72"/>
        <v>82.36071852002557</v>
      </c>
      <c r="K600" s="23">
        <f t="shared" si="73"/>
        <v>325.86071852002556</v>
      </c>
      <c r="L600" s="23">
        <f t="shared" si="70"/>
        <v>344.87971852002556</v>
      </c>
      <c r="M600" s="23">
        <f t="shared" si="74"/>
        <v>335.37021852002556</v>
      </c>
      <c r="N600" s="23">
        <v>3.3</v>
      </c>
      <c r="O600" s="23">
        <v>48.3</v>
      </c>
      <c r="P600" s="23">
        <v>32</v>
      </c>
      <c r="Q600" s="23">
        <f t="shared" si="75"/>
        <v>31.75</v>
      </c>
      <c r="S600"/>
      <c r="T600"/>
      <c r="Y600" s="30"/>
      <c r="Z600" s="30"/>
      <c r="AA600" s="30"/>
      <c r="AB600" s="30"/>
      <c r="AC600">
        <v>16413</v>
      </c>
      <c r="AD600">
        <v>7461</v>
      </c>
      <c r="AE600">
        <v>674</v>
      </c>
      <c r="AF600">
        <v>384</v>
      </c>
      <c r="AG600">
        <v>129</v>
      </c>
      <c r="AH600">
        <v>40</v>
      </c>
      <c r="AI600">
        <v>115</v>
      </c>
      <c r="AJ600">
        <f t="shared" si="69"/>
        <v>158183.74558303886</v>
      </c>
      <c r="AK600">
        <f t="shared" si="69"/>
        <v>14289.752650176679</v>
      </c>
      <c r="AL600">
        <f t="shared" si="69"/>
        <v>8141.342756183745</v>
      </c>
      <c r="AM600">
        <f t="shared" si="69"/>
        <v>2734.982332155477</v>
      </c>
      <c r="AN600">
        <f t="shared" si="69"/>
        <v>848.0565371024735</v>
      </c>
      <c r="AO600">
        <f t="shared" si="69"/>
        <v>2438.1625441696115</v>
      </c>
      <c r="AP600" s="26">
        <v>0.004</v>
      </c>
      <c r="AS600" s="26">
        <v>0.1</v>
      </c>
      <c r="AW600" s="24">
        <v>0.006</v>
      </c>
    </row>
    <row r="601" spans="1:49" ht="12.75">
      <c r="A601" s="19">
        <v>37694</v>
      </c>
      <c r="B601" s="22">
        <v>73</v>
      </c>
      <c r="C601" s="21">
        <v>0.858912051</v>
      </c>
      <c r="D601" s="20">
        <v>0.858912051</v>
      </c>
      <c r="E601" s="24">
        <v>0</v>
      </c>
      <c r="F601">
        <v>38.84754636</v>
      </c>
      <c r="G601">
        <v>-76.08252556</v>
      </c>
      <c r="H601" s="26">
        <v>1041.5</v>
      </c>
      <c r="I601" s="23">
        <f t="shared" si="71"/>
        <v>1006.35</v>
      </c>
      <c r="J601">
        <f t="shared" si="72"/>
        <v>56.74142147385869</v>
      </c>
      <c r="K601" s="23">
        <f t="shared" si="73"/>
        <v>300.2414214738587</v>
      </c>
      <c r="L601" s="23">
        <f t="shared" si="70"/>
        <v>319.2604214738587</v>
      </c>
      <c r="M601" s="23">
        <f t="shared" si="74"/>
        <v>309.7509214738587</v>
      </c>
      <c r="N601" s="23">
        <v>3.3</v>
      </c>
      <c r="O601" s="23">
        <v>48.5</v>
      </c>
      <c r="P601" s="23">
        <v>33</v>
      </c>
      <c r="Q601" s="23">
        <f t="shared" si="75"/>
        <v>32.5</v>
      </c>
      <c r="S601">
        <v>2.37E-05</v>
      </c>
      <c r="T601">
        <v>1.59E-05</v>
      </c>
      <c r="U601">
        <v>1.01E-05</v>
      </c>
      <c r="V601">
        <v>-5.1E-07</v>
      </c>
      <c r="W601">
        <v>-2.43E-07</v>
      </c>
      <c r="X601">
        <v>-6.65E-07</v>
      </c>
      <c r="Y601" s="30">
        <v>976.1</v>
      </c>
      <c r="Z601" s="30">
        <v>287.5</v>
      </c>
      <c r="AA601" s="30">
        <v>281.8</v>
      </c>
      <c r="AB601" s="30">
        <v>15.1</v>
      </c>
      <c r="AD601">
        <v>7420</v>
      </c>
      <c r="AE601">
        <v>659</v>
      </c>
      <c r="AF601">
        <v>396</v>
      </c>
      <c r="AG601">
        <v>135</v>
      </c>
      <c r="AH601">
        <v>42</v>
      </c>
      <c r="AI601">
        <v>122</v>
      </c>
      <c r="AJ601">
        <f t="shared" si="69"/>
        <v>157314.48763250883</v>
      </c>
      <c r="AK601">
        <f t="shared" si="69"/>
        <v>13971.73144876325</v>
      </c>
      <c r="AL601">
        <f t="shared" si="69"/>
        <v>8395.759717314488</v>
      </c>
      <c r="AM601">
        <f t="shared" si="69"/>
        <v>2862.190812720848</v>
      </c>
      <c r="AN601">
        <f t="shared" si="69"/>
        <v>890.4593639575971</v>
      </c>
      <c r="AO601">
        <f t="shared" si="69"/>
        <v>2586.572438162544</v>
      </c>
      <c r="AP601" s="26">
        <v>0.001</v>
      </c>
      <c r="AS601" s="26">
        <v>0.107</v>
      </c>
      <c r="AW601" s="24">
        <v>0.004</v>
      </c>
    </row>
    <row r="602" spans="1:49" ht="12.75">
      <c r="A602" s="19">
        <v>37694</v>
      </c>
      <c r="B602" s="22">
        <v>73</v>
      </c>
      <c r="C602" s="21">
        <v>0.859027803</v>
      </c>
      <c r="D602" s="20">
        <v>0.859027803</v>
      </c>
      <c r="E602" s="24">
        <v>0</v>
      </c>
      <c r="F602">
        <v>38.84065929</v>
      </c>
      <c r="G602">
        <v>-76.08340874</v>
      </c>
      <c r="H602" s="26">
        <v>1042</v>
      </c>
      <c r="I602" s="23">
        <f t="shared" si="71"/>
        <v>1006.85</v>
      </c>
      <c r="J602">
        <f t="shared" si="72"/>
        <v>52.61666906836686</v>
      </c>
      <c r="K602" s="23">
        <f t="shared" si="73"/>
        <v>296.11666906836683</v>
      </c>
      <c r="L602" s="23">
        <f t="shared" si="70"/>
        <v>315.13566906836684</v>
      </c>
      <c r="M602" s="23">
        <f t="shared" si="74"/>
        <v>305.62616906836683</v>
      </c>
      <c r="N602" s="23">
        <v>3.3</v>
      </c>
      <c r="O602" s="23">
        <v>48.8</v>
      </c>
      <c r="P602" s="23">
        <v>34.6</v>
      </c>
      <c r="Q602" s="23">
        <f t="shared" si="75"/>
        <v>33.8</v>
      </c>
      <c r="S602"/>
      <c r="T602"/>
      <c r="Y602" s="30"/>
      <c r="Z602" s="30"/>
      <c r="AA602" s="30"/>
      <c r="AB602" s="30"/>
      <c r="AD602">
        <v>7486</v>
      </c>
      <c r="AE602">
        <v>701</v>
      </c>
      <c r="AF602">
        <v>370</v>
      </c>
      <c r="AG602">
        <v>125</v>
      </c>
      <c r="AH602">
        <v>50</v>
      </c>
      <c r="AI602">
        <v>120</v>
      </c>
      <c r="AJ602">
        <f t="shared" si="69"/>
        <v>158713.78091872792</v>
      </c>
      <c r="AK602">
        <f t="shared" si="69"/>
        <v>14862.190812720848</v>
      </c>
      <c r="AL602">
        <f t="shared" si="69"/>
        <v>7844.52296819788</v>
      </c>
      <c r="AM602">
        <f t="shared" si="69"/>
        <v>2650.1766784452298</v>
      </c>
      <c r="AN602">
        <f t="shared" si="69"/>
        <v>1060.070671378092</v>
      </c>
      <c r="AO602">
        <f t="shared" si="69"/>
        <v>2544.1696113074204</v>
      </c>
      <c r="AP602" s="26">
        <v>0.005</v>
      </c>
      <c r="AS602" s="26">
        <v>0.109</v>
      </c>
      <c r="AW602" s="24">
        <v>0.006</v>
      </c>
    </row>
    <row r="603" spans="1:49" ht="12.75">
      <c r="A603" s="19">
        <v>37694</v>
      </c>
      <c r="B603" s="22">
        <v>73</v>
      </c>
      <c r="C603" s="21">
        <v>0.859143496</v>
      </c>
      <c r="D603" s="20">
        <v>0.859143496</v>
      </c>
      <c r="E603" s="24">
        <v>0</v>
      </c>
      <c r="F603">
        <v>38.83404459</v>
      </c>
      <c r="G603">
        <v>-76.08490576</v>
      </c>
      <c r="H603" s="26">
        <v>1041.7</v>
      </c>
      <c r="I603" s="23">
        <f t="shared" si="71"/>
        <v>1006.5500000000001</v>
      </c>
      <c r="J603">
        <f t="shared" si="72"/>
        <v>55.091274641065525</v>
      </c>
      <c r="K603" s="23">
        <f t="shared" si="73"/>
        <v>298.5912746410655</v>
      </c>
      <c r="L603" s="23">
        <f t="shared" si="70"/>
        <v>317.61027464106553</v>
      </c>
      <c r="M603" s="23">
        <f t="shared" si="74"/>
        <v>308.1007746410655</v>
      </c>
      <c r="N603" s="23">
        <v>2.9</v>
      </c>
      <c r="O603" s="23">
        <v>48.7</v>
      </c>
      <c r="P603" s="23">
        <v>32.6</v>
      </c>
      <c r="Q603" s="23">
        <f t="shared" si="75"/>
        <v>33.6</v>
      </c>
      <c r="S603"/>
      <c r="T603"/>
      <c r="Y603" s="30"/>
      <c r="Z603" s="30"/>
      <c r="AA603" s="30"/>
      <c r="AB603" s="30"/>
      <c r="AD603">
        <v>7352</v>
      </c>
      <c r="AE603">
        <v>653</v>
      </c>
      <c r="AF603">
        <v>348</v>
      </c>
      <c r="AG603">
        <v>151</v>
      </c>
      <c r="AH603">
        <v>32</v>
      </c>
      <c r="AI603">
        <v>95</v>
      </c>
      <c r="AJ603">
        <f t="shared" si="69"/>
        <v>155872.79151943463</v>
      </c>
      <c r="AK603">
        <f t="shared" si="69"/>
        <v>13844.52296819788</v>
      </c>
      <c r="AL603">
        <f t="shared" si="69"/>
        <v>7378.09187279152</v>
      </c>
      <c r="AM603">
        <f t="shared" si="69"/>
        <v>3201.4134275618376</v>
      </c>
      <c r="AN603">
        <f t="shared" si="69"/>
        <v>678.4452296819787</v>
      </c>
      <c r="AO603">
        <f t="shared" si="69"/>
        <v>2014.1342756183744</v>
      </c>
      <c r="AP603" s="26">
        <v>0.006</v>
      </c>
      <c r="AS603" s="26">
        <v>0.122</v>
      </c>
      <c r="AW603" s="24">
        <v>0.006</v>
      </c>
    </row>
    <row r="604" spans="1:49" ht="12.75">
      <c r="A604" s="19">
        <v>37694</v>
      </c>
      <c r="B604" s="22">
        <v>73</v>
      </c>
      <c r="C604" s="21">
        <v>0.859259248</v>
      </c>
      <c r="D604" s="20">
        <v>0.859259248</v>
      </c>
      <c r="E604" s="24">
        <v>0</v>
      </c>
      <c r="F604">
        <v>38.82792884</v>
      </c>
      <c r="G604">
        <v>-76.08783146</v>
      </c>
      <c r="H604" s="26">
        <v>1040.8</v>
      </c>
      <c r="I604" s="23">
        <f t="shared" si="71"/>
        <v>1005.65</v>
      </c>
      <c r="J604">
        <f t="shared" si="72"/>
        <v>62.51951908313506</v>
      </c>
      <c r="K604" s="23">
        <f t="shared" si="73"/>
        <v>306.01951908313504</v>
      </c>
      <c r="L604" s="23">
        <f t="shared" si="70"/>
        <v>325.03851908313504</v>
      </c>
      <c r="M604" s="23">
        <f t="shared" si="74"/>
        <v>315.52901908313504</v>
      </c>
      <c r="N604" s="23">
        <v>2.7</v>
      </c>
      <c r="O604" s="23">
        <v>48.9</v>
      </c>
      <c r="P604" s="23">
        <v>32.4</v>
      </c>
      <c r="Q604" s="23">
        <f t="shared" si="75"/>
        <v>32.5</v>
      </c>
      <c r="S604">
        <v>2.45E-05</v>
      </c>
      <c r="T604">
        <v>1.68E-05</v>
      </c>
      <c r="U604">
        <v>1.09E-05</v>
      </c>
      <c r="V604">
        <v>-5.65E-07</v>
      </c>
      <c r="W604">
        <v>-2.12E-07</v>
      </c>
      <c r="X604">
        <v>-6.67E-07</v>
      </c>
      <c r="Y604" s="30">
        <v>980.8</v>
      </c>
      <c r="Z604" s="30">
        <v>287.5</v>
      </c>
      <c r="AA604" s="30">
        <v>281.8</v>
      </c>
      <c r="AB604" s="30">
        <v>15.2</v>
      </c>
      <c r="AD604">
        <v>7251</v>
      </c>
      <c r="AE604">
        <v>666</v>
      </c>
      <c r="AF604">
        <v>344</v>
      </c>
      <c r="AG604">
        <v>139</v>
      </c>
      <c r="AH604">
        <v>59</v>
      </c>
      <c r="AI604">
        <v>107</v>
      </c>
      <c r="AJ604">
        <f t="shared" si="69"/>
        <v>153731.44876325087</v>
      </c>
      <c r="AK604">
        <f t="shared" si="69"/>
        <v>14120.141342756184</v>
      </c>
      <c r="AL604">
        <f t="shared" si="69"/>
        <v>7293.286219081272</v>
      </c>
      <c r="AM604">
        <f t="shared" si="69"/>
        <v>2946.9964664310955</v>
      </c>
      <c r="AN604">
        <f t="shared" si="69"/>
        <v>1250.8833922261483</v>
      </c>
      <c r="AO604">
        <f t="shared" si="69"/>
        <v>2268.5512367491165</v>
      </c>
      <c r="AP604" s="26">
        <v>0.004</v>
      </c>
      <c r="AS604" s="26">
        <v>0.124</v>
      </c>
      <c r="AW604" s="24">
        <v>0.001</v>
      </c>
    </row>
    <row r="605" spans="1:49" ht="12.75">
      <c r="A605" s="19">
        <v>37694</v>
      </c>
      <c r="B605" s="22">
        <v>73</v>
      </c>
      <c r="C605" s="21">
        <v>0.859375</v>
      </c>
      <c r="D605" s="20">
        <v>0.859375</v>
      </c>
      <c r="E605" s="24">
        <v>0</v>
      </c>
      <c r="F605">
        <v>38.82238086</v>
      </c>
      <c r="G605">
        <v>-76.09137856</v>
      </c>
      <c r="H605" s="26">
        <v>1040.7</v>
      </c>
      <c r="I605" s="23">
        <f t="shared" si="71"/>
        <v>1005.5500000000001</v>
      </c>
      <c r="J605">
        <f t="shared" si="72"/>
        <v>63.3452899044197</v>
      </c>
      <c r="K605" s="23">
        <f t="shared" si="73"/>
        <v>306.8452899044197</v>
      </c>
      <c r="L605" s="23">
        <f t="shared" si="70"/>
        <v>325.8642899044197</v>
      </c>
      <c r="M605" s="23">
        <f t="shared" si="74"/>
        <v>316.3547899044197</v>
      </c>
      <c r="N605" s="23">
        <v>2.6</v>
      </c>
      <c r="O605" s="23">
        <v>49.6</v>
      </c>
      <c r="P605" s="23">
        <v>30.1</v>
      </c>
      <c r="Q605" s="23">
        <f t="shared" si="75"/>
        <v>31.25</v>
      </c>
      <c r="S605"/>
      <c r="T605"/>
      <c r="Y605" s="30"/>
      <c r="Z605" s="30"/>
      <c r="AA605" s="30"/>
      <c r="AB605" s="30"/>
      <c r="AD605">
        <v>7369</v>
      </c>
      <c r="AE605">
        <v>679</v>
      </c>
      <c r="AF605">
        <v>399</v>
      </c>
      <c r="AG605">
        <v>115</v>
      </c>
      <c r="AH605">
        <v>43</v>
      </c>
      <c r="AI605">
        <v>111</v>
      </c>
      <c r="AJ605">
        <f t="shared" si="69"/>
        <v>156233.21554770318</v>
      </c>
      <c r="AK605">
        <f t="shared" si="69"/>
        <v>14395.759717314488</v>
      </c>
      <c r="AL605">
        <f t="shared" si="69"/>
        <v>8459.363957597174</v>
      </c>
      <c r="AM605">
        <f t="shared" si="69"/>
        <v>2438.1625441696115</v>
      </c>
      <c r="AN605">
        <f t="shared" si="69"/>
        <v>911.660777385159</v>
      </c>
      <c r="AO605">
        <f t="shared" si="69"/>
        <v>2353.356890459364</v>
      </c>
      <c r="AP605" s="26">
        <v>0.005</v>
      </c>
      <c r="AS605" s="26">
        <v>0.134</v>
      </c>
      <c r="AU605">
        <v>1.559792042</v>
      </c>
      <c r="AV605"/>
      <c r="AW605" s="24">
        <v>0.001</v>
      </c>
    </row>
    <row r="606" spans="1:49" ht="12.75">
      <c r="A606" s="19">
        <v>37694</v>
      </c>
      <c r="B606" s="22">
        <v>73</v>
      </c>
      <c r="C606" s="21">
        <v>0.859490752</v>
      </c>
      <c r="D606" s="20">
        <v>0.859490752</v>
      </c>
      <c r="E606" s="24">
        <v>0</v>
      </c>
      <c r="F606">
        <v>38.81718213</v>
      </c>
      <c r="G606">
        <v>-76.09500949</v>
      </c>
      <c r="H606" s="26">
        <v>1042.5</v>
      </c>
      <c r="I606" s="23">
        <f t="shared" si="71"/>
        <v>1007.35</v>
      </c>
      <c r="J606">
        <f t="shared" si="72"/>
        <v>48.493964499520814</v>
      </c>
      <c r="K606" s="23">
        <f t="shared" si="73"/>
        <v>291.9939644995208</v>
      </c>
      <c r="L606" s="23">
        <f t="shared" si="70"/>
        <v>311.0129644995208</v>
      </c>
      <c r="M606" s="23">
        <f t="shared" si="74"/>
        <v>301.5034644995208</v>
      </c>
      <c r="N606" s="23">
        <v>2.8</v>
      </c>
      <c r="O606" s="23">
        <v>49.9</v>
      </c>
      <c r="P606" s="23">
        <v>36.1</v>
      </c>
      <c r="Q606" s="23">
        <f t="shared" si="75"/>
        <v>33.1</v>
      </c>
      <c r="S606"/>
      <c r="T606"/>
      <c r="Y606" s="30"/>
      <c r="Z606" s="30"/>
      <c r="AA606" s="30"/>
      <c r="AB606" s="30"/>
      <c r="AC606">
        <v>16076</v>
      </c>
      <c r="AD606">
        <v>7568</v>
      </c>
      <c r="AE606">
        <v>644</v>
      </c>
      <c r="AF606">
        <v>384</v>
      </c>
      <c r="AG606">
        <v>137</v>
      </c>
      <c r="AH606">
        <v>71</v>
      </c>
      <c r="AI606">
        <v>130</v>
      </c>
      <c r="AJ606">
        <f t="shared" si="69"/>
        <v>160452.296819788</v>
      </c>
      <c r="AK606">
        <f t="shared" si="69"/>
        <v>13653.710247349823</v>
      </c>
      <c r="AL606">
        <f t="shared" si="69"/>
        <v>8141.342756183745</v>
      </c>
      <c r="AM606">
        <f t="shared" si="69"/>
        <v>2904.593639575972</v>
      </c>
      <c r="AN606">
        <f t="shared" si="69"/>
        <v>1505.3003533568904</v>
      </c>
      <c r="AO606">
        <f t="shared" si="69"/>
        <v>2756.1837455830387</v>
      </c>
      <c r="AP606" s="26">
        <v>0.006</v>
      </c>
      <c r="AS606" s="26">
        <v>0.114</v>
      </c>
      <c r="AU606">
        <v>1.559792042</v>
      </c>
      <c r="AV606"/>
      <c r="AW606" s="24">
        <v>0.008</v>
      </c>
    </row>
    <row r="607" spans="1:49" ht="12.75">
      <c r="A607" s="19">
        <v>37694</v>
      </c>
      <c r="B607" s="22">
        <v>73</v>
      </c>
      <c r="C607" s="21">
        <v>0.859606504</v>
      </c>
      <c r="D607" s="20">
        <v>0.859606504</v>
      </c>
      <c r="E607" s="24">
        <v>0</v>
      </c>
      <c r="F607">
        <v>38.81180744</v>
      </c>
      <c r="G607">
        <v>-76.0982863</v>
      </c>
      <c r="H607" s="26">
        <v>1045.2</v>
      </c>
      <c r="I607" s="23">
        <f t="shared" si="71"/>
        <v>1010.0500000000001</v>
      </c>
      <c r="J607">
        <f t="shared" si="72"/>
        <v>26.266659958000538</v>
      </c>
      <c r="K607" s="23">
        <f t="shared" si="73"/>
        <v>269.76665995800056</v>
      </c>
      <c r="L607" s="23">
        <f t="shared" si="70"/>
        <v>288.78565995800056</v>
      </c>
      <c r="M607" s="23">
        <f t="shared" si="74"/>
        <v>279.27615995800056</v>
      </c>
      <c r="N607" s="23">
        <v>3</v>
      </c>
      <c r="O607" s="23">
        <v>49.6</v>
      </c>
      <c r="P607" s="23">
        <v>33.6</v>
      </c>
      <c r="Q607" s="23">
        <f t="shared" si="75"/>
        <v>34.85</v>
      </c>
      <c r="S607">
        <v>2.34E-05</v>
      </c>
      <c r="T607">
        <v>1.6E-05</v>
      </c>
      <c r="U607">
        <v>1.07E-05</v>
      </c>
      <c r="V607">
        <v>-5.9E-07</v>
      </c>
      <c r="W607">
        <v>-2.85E-07</v>
      </c>
      <c r="X607">
        <v>-5.25E-07</v>
      </c>
      <c r="Y607" s="30">
        <v>981.3</v>
      </c>
      <c r="Z607" s="30">
        <v>287.5</v>
      </c>
      <c r="AA607" s="30">
        <v>281.9</v>
      </c>
      <c r="AB607" s="30">
        <v>15.2</v>
      </c>
      <c r="AD607">
        <v>7457</v>
      </c>
      <c r="AE607">
        <v>678</v>
      </c>
      <c r="AF607">
        <v>357</v>
      </c>
      <c r="AG607">
        <v>104</v>
      </c>
      <c r="AH607">
        <v>39</v>
      </c>
      <c r="AI607">
        <v>133</v>
      </c>
      <c r="AJ607">
        <f t="shared" si="69"/>
        <v>158098.93992932863</v>
      </c>
      <c r="AK607">
        <f t="shared" si="69"/>
        <v>14374.558303886926</v>
      </c>
      <c r="AL607">
        <f t="shared" si="69"/>
        <v>7568.904593639576</v>
      </c>
      <c r="AM607">
        <f t="shared" si="69"/>
        <v>2204.946996466431</v>
      </c>
      <c r="AN607">
        <f t="shared" si="69"/>
        <v>826.8551236749116</v>
      </c>
      <c r="AO607">
        <f t="shared" si="69"/>
        <v>2819.7879858657243</v>
      </c>
      <c r="AP607" s="26">
        <v>0.005</v>
      </c>
      <c r="AS607" s="26">
        <v>0.101</v>
      </c>
      <c r="AU607">
        <v>1.510282516</v>
      </c>
      <c r="AV607"/>
      <c r="AW607" s="24">
        <v>0.007</v>
      </c>
    </row>
    <row r="608" spans="1:49" ht="12.75">
      <c r="A608" s="19">
        <v>37694</v>
      </c>
      <c r="B608" s="22">
        <v>73</v>
      </c>
      <c r="C608" s="21">
        <v>0.859722197</v>
      </c>
      <c r="D608" s="20">
        <v>0.859722197</v>
      </c>
      <c r="E608" s="24">
        <v>0</v>
      </c>
      <c r="F608">
        <v>38.80598529</v>
      </c>
      <c r="G608">
        <v>-76.10001161</v>
      </c>
      <c r="H608" s="26">
        <v>1046.1</v>
      </c>
      <c r="I608" s="23">
        <f t="shared" si="71"/>
        <v>1010.9499999999999</v>
      </c>
      <c r="J608">
        <f t="shared" si="72"/>
        <v>18.870760176868632</v>
      </c>
      <c r="K608" s="23">
        <f t="shared" si="73"/>
        <v>262.37076017686866</v>
      </c>
      <c r="L608" s="23">
        <f t="shared" si="70"/>
        <v>281.38976017686866</v>
      </c>
      <c r="M608" s="23">
        <f t="shared" si="74"/>
        <v>271.88026017686866</v>
      </c>
      <c r="N608" s="23">
        <v>3.1</v>
      </c>
      <c r="O608" s="23">
        <v>49.3</v>
      </c>
      <c r="P608" s="23">
        <v>32.8</v>
      </c>
      <c r="Q608" s="23">
        <f t="shared" si="75"/>
        <v>33.2</v>
      </c>
      <c r="S608"/>
      <c r="T608"/>
      <c r="Y608" s="30"/>
      <c r="Z608" s="30"/>
      <c r="AA608" s="30"/>
      <c r="AB608" s="30"/>
      <c r="AD608">
        <v>7545</v>
      </c>
      <c r="AE608">
        <v>728</v>
      </c>
      <c r="AF608">
        <v>397</v>
      </c>
      <c r="AG608">
        <v>149</v>
      </c>
      <c r="AH608">
        <v>40</v>
      </c>
      <c r="AI608">
        <v>142</v>
      </c>
      <c r="AJ608">
        <f t="shared" si="69"/>
        <v>159964.66431095405</v>
      </c>
      <c r="AK608">
        <f t="shared" si="69"/>
        <v>15434.628975265017</v>
      </c>
      <c r="AL608">
        <f t="shared" si="69"/>
        <v>8416.96113074205</v>
      </c>
      <c r="AM608">
        <f t="shared" si="69"/>
        <v>3159.010600706714</v>
      </c>
      <c r="AN608">
        <f t="shared" si="69"/>
        <v>848.0565371024735</v>
      </c>
      <c r="AO608">
        <f t="shared" si="69"/>
        <v>3010.6007067137807</v>
      </c>
      <c r="AP608" s="26">
        <v>0.007</v>
      </c>
      <c r="AS608" s="26">
        <v>0.124</v>
      </c>
      <c r="AU608">
        <v>1.492748737</v>
      </c>
      <c r="AV608"/>
      <c r="AW608" s="24">
        <v>0.006</v>
      </c>
    </row>
    <row r="609" spans="1:49" ht="12.75">
      <c r="A609" s="19">
        <v>37694</v>
      </c>
      <c r="B609" s="22">
        <v>73</v>
      </c>
      <c r="C609" s="21">
        <v>0.859837949</v>
      </c>
      <c r="D609" s="20">
        <v>0.859837949</v>
      </c>
      <c r="E609" s="24">
        <v>0</v>
      </c>
      <c r="F609">
        <v>38.79981231</v>
      </c>
      <c r="G609">
        <v>-76.09973238</v>
      </c>
      <c r="H609" s="26">
        <v>1047.1</v>
      </c>
      <c r="I609" s="23">
        <f t="shared" si="71"/>
        <v>1011.9499999999999</v>
      </c>
      <c r="J609">
        <f t="shared" si="72"/>
        <v>10.66081203467936</v>
      </c>
      <c r="K609" s="23">
        <f t="shared" si="73"/>
        <v>254.16081203467937</v>
      </c>
      <c r="L609" s="23">
        <f t="shared" si="70"/>
        <v>273.17981203467934</v>
      </c>
      <c r="M609" s="23">
        <f t="shared" si="74"/>
        <v>263.67031203467934</v>
      </c>
      <c r="N609" s="23">
        <v>3.3</v>
      </c>
      <c r="O609" s="23">
        <v>48.4</v>
      </c>
      <c r="P609" s="23">
        <v>31.6</v>
      </c>
      <c r="Q609" s="23">
        <f t="shared" si="75"/>
        <v>32.2</v>
      </c>
      <c r="S609"/>
      <c r="T609"/>
      <c r="Y609" s="30"/>
      <c r="Z609" s="30"/>
      <c r="AA609" s="30"/>
      <c r="AB609" s="30"/>
      <c r="AD609">
        <v>7413</v>
      </c>
      <c r="AE609">
        <v>736</v>
      </c>
      <c r="AF609">
        <v>390</v>
      </c>
      <c r="AG609">
        <v>140</v>
      </c>
      <c r="AH609">
        <v>49</v>
      </c>
      <c r="AI609">
        <v>143</v>
      </c>
      <c r="AJ609">
        <f t="shared" si="69"/>
        <v>157166.0777385159</v>
      </c>
      <c r="AK609">
        <f t="shared" si="69"/>
        <v>15604.240282685512</v>
      </c>
      <c r="AL609">
        <f t="shared" si="69"/>
        <v>8268.551236749116</v>
      </c>
      <c r="AM609">
        <f t="shared" si="69"/>
        <v>2968.197879858657</v>
      </c>
      <c r="AN609">
        <f t="shared" si="69"/>
        <v>1038.86925795053</v>
      </c>
      <c r="AO609">
        <f t="shared" si="69"/>
        <v>3031.8021201413426</v>
      </c>
      <c r="AP609" s="26">
        <v>0</v>
      </c>
      <c r="AS609" s="26">
        <v>0.118</v>
      </c>
      <c r="AU609">
        <v>1.462796569</v>
      </c>
      <c r="AV609"/>
      <c r="AW609" s="24">
        <v>-0.001</v>
      </c>
    </row>
    <row r="610" spans="1:49" ht="12.75">
      <c r="A610" s="19">
        <v>37694</v>
      </c>
      <c r="B610" s="22">
        <v>73</v>
      </c>
      <c r="C610" s="21">
        <v>0.859953701</v>
      </c>
      <c r="D610" s="20">
        <v>0.859953701</v>
      </c>
      <c r="E610" s="24">
        <v>0</v>
      </c>
      <c r="F610">
        <v>38.79402123</v>
      </c>
      <c r="G610">
        <v>-76.09697721</v>
      </c>
      <c r="H610" s="26">
        <v>1046.5</v>
      </c>
      <c r="I610" s="23">
        <f t="shared" si="71"/>
        <v>1011.35</v>
      </c>
      <c r="J610">
        <f t="shared" si="72"/>
        <v>15.585806814739195</v>
      </c>
      <c r="K610" s="23">
        <f t="shared" si="73"/>
        <v>259.0858068147392</v>
      </c>
      <c r="L610" s="23">
        <f t="shared" si="70"/>
        <v>278.1048068147392</v>
      </c>
      <c r="M610" s="23">
        <f t="shared" si="74"/>
        <v>268.5953068147392</v>
      </c>
      <c r="N610" s="23">
        <v>3.1</v>
      </c>
      <c r="O610" s="23">
        <v>48</v>
      </c>
      <c r="P610" s="23">
        <v>34.1</v>
      </c>
      <c r="Q610" s="23">
        <f t="shared" si="75"/>
        <v>32.85</v>
      </c>
      <c r="S610">
        <v>2.28E-05</v>
      </c>
      <c r="T610">
        <v>1.62E-05</v>
      </c>
      <c r="U610">
        <v>1.05E-05</v>
      </c>
      <c r="V610">
        <v>-6.67E-07</v>
      </c>
      <c r="W610">
        <v>-3.38E-07</v>
      </c>
      <c r="X610">
        <v>-6.52E-07</v>
      </c>
      <c r="Y610" s="30">
        <v>985.5</v>
      </c>
      <c r="Z610" s="30">
        <v>287.5</v>
      </c>
      <c r="AA610" s="30">
        <v>281.9</v>
      </c>
      <c r="AB610" s="30">
        <v>15.2</v>
      </c>
      <c r="AD610">
        <v>7459</v>
      </c>
      <c r="AE610">
        <v>693</v>
      </c>
      <c r="AF610">
        <v>417</v>
      </c>
      <c r="AG610">
        <v>112</v>
      </c>
      <c r="AH610">
        <v>53</v>
      </c>
      <c r="AI610">
        <v>125</v>
      </c>
      <c r="AJ610">
        <f t="shared" si="69"/>
        <v>158141.34275618373</v>
      </c>
      <c r="AK610">
        <f t="shared" si="69"/>
        <v>14692.579505300353</v>
      </c>
      <c r="AL610">
        <f t="shared" si="69"/>
        <v>8840.989399293287</v>
      </c>
      <c r="AM610">
        <f t="shared" si="69"/>
        <v>2374.558303886926</v>
      </c>
      <c r="AN610">
        <f t="shared" si="69"/>
        <v>1123.6749116607773</v>
      </c>
      <c r="AO610">
        <f t="shared" si="69"/>
        <v>2650.1766784452298</v>
      </c>
      <c r="AP610" s="26">
        <v>0.002</v>
      </c>
      <c r="AS610" s="26">
        <v>0.118</v>
      </c>
      <c r="AU610">
        <v>1.462796569</v>
      </c>
      <c r="AV610"/>
      <c r="AW610" s="24">
        <v>-0.001</v>
      </c>
    </row>
    <row r="611" spans="1:49" ht="12.75">
      <c r="A611" s="19">
        <v>37694</v>
      </c>
      <c r="B611" s="22">
        <v>73</v>
      </c>
      <c r="C611" s="21">
        <v>0.860069454</v>
      </c>
      <c r="D611" s="20">
        <v>0.860069454</v>
      </c>
      <c r="E611" s="24">
        <v>0</v>
      </c>
      <c r="F611">
        <v>38.78928432</v>
      </c>
      <c r="G611">
        <v>-76.09226428</v>
      </c>
      <c r="H611" s="26">
        <v>1046.6</v>
      </c>
      <c r="I611" s="23">
        <f t="shared" si="71"/>
        <v>1011.4499999999999</v>
      </c>
      <c r="J611">
        <f t="shared" si="72"/>
        <v>14.764771479682183</v>
      </c>
      <c r="K611" s="23">
        <f t="shared" si="73"/>
        <v>258.26477147968217</v>
      </c>
      <c r="L611" s="23">
        <f t="shared" si="70"/>
        <v>277.2837714796822</v>
      </c>
      <c r="M611" s="23">
        <f t="shared" si="74"/>
        <v>267.77427147968217</v>
      </c>
      <c r="N611" s="23">
        <v>3</v>
      </c>
      <c r="O611" s="23">
        <v>48.2</v>
      </c>
      <c r="P611" s="23">
        <v>31.3</v>
      </c>
      <c r="Q611" s="23">
        <f t="shared" si="75"/>
        <v>32.7</v>
      </c>
      <c r="S611">
        <v>2.28E-05</v>
      </c>
      <c r="T611">
        <v>1.62E-05</v>
      </c>
      <c r="U611">
        <v>1.05E-05</v>
      </c>
      <c r="V611">
        <v>-6.67E-07</v>
      </c>
      <c r="W611">
        <v>-3.38E-07</v>
      </c>
      <c r="X611">
        <v>-6.52E-07</v>
      </c>
      <c r="Y611" s="30">
        <v>985.5</v>
      </c>
      <c r="Z611" s="30">
        <v>287.5</v>
      </c>
      <c r="AA611" s="30">
        <v>281.9</v>
      </c>
      <c r="AB611" s="30">
        <v>15.2</v>
      </c>
      <c r="AD611">
        <v>7530</v>
      </c>
      <c r="AE611">
        <v>666</v>
      </c>
      <c r="AF611">
        <v>357</v>
      </c>
      <c r="AG611">
        <v>129</v>
      </c>
      <c r="AH611">
        <v>50</v>
      </c>
      <c r="AI611">
        <v>124</v>
      </c>
      <c r="AJ611">
        <f t="shared" si="69"/>
        <v>159646.64310954063</v>
      </c>
      <c r="AK611">
        <f t="shared" si="69"/>
        <v>14120.141342756184</v>
      </c>
      <c r="AL611">
        <f t="shared" si="69"/>
        <v>7568.904593639576</v>
      </c>
      <c r="AM611">
        <f t="shared" si="69"/>
        <v>2734.982332155477</v>
      </c>
      <c r="AN611">
        <f t="shared" si="69"/>
        <v>1060.070671378092</v>
      </c>
      <c r="AO611">
        <f t="shared" si="69"/>
        <v>2628.975265017668</v>
      </c>
      <c r="AP611" s="26">
        <v>0.005</v>
      </c>
      <c r="AS611" s="26">
        <v>0.12</v>
      </c>
      <c r="AU611">
        <v>1.419187784</v>
      </c>
      <c r="AV611"/>
      <c r="AW611" s="24">
        <v>0.006</v>
      </c>
    </row>
    <row r="612" spans="1:49" ht="12.75">
      <c r="A612" s="19">
        <v>37694</v>
      </c>
      <c r="B612" s="22">
        <v>73</v>
      </c>
      <c r="C612" s="21">
        <v>0.860185206</v>
      </c>
      <c r="D612" s="20">
        <v>0.860185206</v>
      </c>
      <c r="E612" s="24">
        <v>0</v>
      </c>
      <c r="F612">
        <v>38.78554763</v>
      </c>
      <c r="G612">
        <v>-76.08648456</v>
      </c>
      <c r="H612" s="26">
        <v>1045.3</v>
      </c>
      <c r="I612" s="23">
        <f t="shared" si="71"/>
        <v>1010.15</v>
      </c>
      <c r="J612">
        <f t="shared" si="72"/>
        <v>25.444567949410054</v>
      </c>
      <c r="K612" s="23">
        <f t="shared" si="73"/>
        <v>268.94456794941004</v>
      </c>
      <c r="L612" s="23">
        <f t="shared" si="70"/>
        <v>287.96356794941005</v>
      </c>
      <c r="M612" s="23">
        <f t="shared" si="74"/>
        <v>278.45406794941005</v>
      </c>
      <c r="N612" s="23">
        <v>3.4</v>
      </c>
      <c r="O612" s="23">
        <v>47.5</v>
      </c>
      <c r="P612" s="23">
        <v>32.4</v>
      </c>
      <c r="Q612" s="23">
        <f t="shared" si="75"/>
        <v>31.85</v>
      </c>
      <c r="S612"/>
      <c r="T612"/>
      <c r="Y612" s="30"/>
      <c r="Z612" s="30"/>
      <c r="AA612" s="30"/>
      <c r="AB612" s="30"/>
      <c r="AC612">
        <v>16235</v>
      </c>
      <c r="AD612">
        <v>7533</v>
      </c>
      <c r="AE612">
        <v>722</v>
      </c>
      <c r="AF612">
        <v>399</v>
      </c>
      <c r="AG612">
        <v>153</v>
      </c>
      <c r="AH612">
        <v>61</v>
      </c>
      <c r="AI612">
        <v>133</v>
      </c>
      <c r="AJ612">
        <f t="shared" si="69"/>
        <v>159710.24734982333</v>
      </c>
      <c r="AK612">
        <f t="shared" si="69"/>
        <v>15307.420494699647</v>
      </c>
      <c r="AL612">
        <f t="shared" si="69"/>
        <v>8459.363957597174</v>
      </c>
      <c r="AM612">
        <f t="shared" si="69"/>
        <v>3243.816254416961</v>
      </c>
      <c r="AN612">
        <f t="shared" si="69"/>
        <v>1293.286219081272</v>
      </c>
      <c r="AO612">
        <f t="shared" si="69"/>
        <v>2819.7879858657243</v>
      </c>
      <c r="AP612" s="26">
        <v>0.007</v>
      </c>
      <c r="AS612" s="26">
        <v>0.111</v>
      </c>
      <c r="AU612">
        <v>1.454734206</v>
      </c>
      <c r="AV612"/>
      <c r="AW612" s="24">
        <v>0.01</v>
      </c>
    </row>
    <row r="613" spans="1:49" ht="12.75">
      <c r="A613" s="19">
        <v>37694</v>
      </c>
      <c r="B613" s="22">
        <v>73</v>
      </c>
      <c r="C613" s="21">
        <v>0.860300899</v>
      </c>
      <c r="D613" s="20">
        <v>0.860300899</v>
      </c>
      <c r="E613" s="24">
        <v>0</v>
      </c>
      <c r="F613">
        <v>38.78173044</v>
      </c>
      <c r="G613">
        <v>-76.08066343</v>
      </c>
      <c r="H613" s="26">
        <v>1045.8</v>
      </c>
      <c r="I613" s="23">
        <f t="shared" si="71"/>
        <v>1010.65</v>
      </c>
      <c r="J613">
        <f t="shared" si="72"/>
        <v>21.335328271334838</v>
      </c>
      <c r="K613" s="23">
        <f t="shared" si="73"/>
        <v>264.83532827133484</v>
      </c>
      <c r="L613" s="23">
        <f t="shared" si="70"/>
        <v>283.85432827133485</v>
      </c>
      <c r="M613" s="23">
        <f t="shared" si="74"/>
        <v>274.34482827133485</v>
      </c>
      <c r="N613" s="23">
        <v>3.4</v>
      </c>
      <c r="O613" s="23">
        <v>47.1</v>
      </c>
      <c r="P613" s="23">
        <v>31.6</v>
      </c>
      <c r="Q613" s="23">
        <f t="shared" si="75"/>
        <v>32</v>
      </c>
      <c r="S613"/>
      <c r="T613"/>
      <c r="Y613" s="30"/>
      <c r="Z613" s="30"/>
      <c r="AA613" s="30"/>
      <c r="AB613" s="30"/>
      <c r="AD613">
        <v>7347</v>
      </c>
      <c r="AE613">
        <v>705</v>
      </c>
      <c r="AF613">
        <v>354</v>
      </c>
      <c r="AG613">
        <v>135</v>
      </c>
      <c r="AH613">
        <v>58</v>
      </c>
      <c r="AI613">
        <v>129</v>
      </c>
      <c r="AJ613">
        <f t="shared" si="69"/>
        <v>155766.78445229682</v>
      </c>
      <c r="AK613">
        <f t="shared" si="69"/>
        <v>14946.996466431096</v>
      </c>
      <c r="AL613">
        <f t="shared" si="69"/>
        <v>7505.30035335689</v>
      </c>
      <c r="AM613">
        <f t="shared" si="69"/>
        <v>2862.190812720848</v>
      </c>
      <c r="AN613">
        <f t="shared" si="69"/>
        <v>1229.6819787985864</v>
      </c>
      <c r="AO613">
        <f t="shared" si="69"/>
        <v>2734.982332155477</v>
      </c>
      <c r="AP613" s="26">
        <v>0.007</v>
      </c>
      <c r="AS613" s="26">
        <v>0.111</v>
      </c>
      <c r="AU613">
        <v>1.474450111</v>
      </c>
      <c r="AV613"/>
      <c r="AW613" s="24">
        <v>0.007</v>
      </c>
    </row>
    <row r="614" spans="1:49" ht="12.75">
      <c r="A614" s="19">
        <v>37694</v>
      </c>
      <c r="B614" s="22">
        <v>73</v>
      </c>
      <c r="C614" s="21">
        <v>0.860416651</v>
      </c>
      <c r="D614" s="20">
        <v>0.860416651</v>
      </c>
      <c r="E614" s="24">
        <v>0</v>
      </c>
      <c r="F614">
        <v>38.77775033</v>
      </c>
      <c r="G614">
        <v>-76.07482022</v>
      </c>
      <c r="H614" s="26">
        <v>1046.3</v>
      </c>
      <c r="I614" s="23">
        <f t="shared" si="71"/>
        <v>1011.15</v>
      </c>
      <c r="J614">
        <f t="shared" si="72"/>
        <v>17.22812105930091</v>
      </c>
      <c r="K614" s="23">
        <f t="shared" si="73"/>
        <v>260.7281210593009</v>
      </c>
      <c r="L614" s="23">
        <f t="shared" si="70"/>
        <v>279.7471210593009</v>
      </c>
      <c r="M614" s="23">
        <f t="shared" si="74"/>
        <v>270.2376210593009</v>
      </c>
      <c r="N614" s="23">
        <v>3.4</v>
      </c>
      <c r="O614" s="23">
        <v>47.1</v>
      </c>
      <c r="P614" s="23">
        <v>34.4</v>
      </c>
      <c r="Q614" s="23">
        <f t="shared" si="75"/>
        <v>33</v>
      </c>
      <c r="S614">
        <v>2.25E-05</v>
      </c>
      <c r="T614">
        <v>1.55E-05</v>
      </c>
      <c r="U614">
        <v>9.79E-06</v>
      </c>
      <c r="V614">
        <v>-6.08E-07</v>
      </c>
      <c r="W614">
        <v>-2.94E-07</v>
      </c>
      <c r="X614">
        <v>-7.55E-07</v>
      </c>
      <c r="Y614" s="30">
        <v>984.9</v>
      </c>
      <c r="Z614" s="30">
        <v>287.5</v>
      </c>
      <c r="AA614" s="30">
        <v>281.9</v>
      </c>
      <c r="AB614" s="30">
        <v>15.2</v>
      </c>
      <c r="AD614">
        <v>7622</v>
      </c>
      <c r="AE614">
        <v>688</v>
      </c>
      <c r="AF614">
        <v>368</v>
      </c>
      <c r="AG614">
        <v>122</v>
      </c>
      <c r="AH614">
        <v>44</v>
      </c>
      <c r="AI614">
        <v>116</v>
      </c>
      <c r="AJ614">
        <f t="shared" si="69"/>
        <v>161597.17314487632</v>
      </c>
      <c r="AK614">
        <f t="shared" si="69"/>
        <v>14586.572438162544</v>
      </c>
      <c r="AL614">
        <f t="shared" si="69"/>
        <v>7802.120141342756</v>
      </c>
      <c r="AM614">
        <f t="shared" si="69"/>
        <v>2586.572438162544</v>
      </c>
      <c r="AN614">
        <f t="shared" si="69"/>
        <v>932.8621908127208</v>
      </c>
      <c r="AO614">
        <f t="shared" si="69"/>
        <v>2459.363957597173</v>
      </c>
      <c r="AP614" s="26">
        <v>0.006</v>
      </c>
      <c r="AS614" s="26">
        <v>0.123</v>
      </c>
      <c r="AU614">
        <v>1.47414422</v>
      </c>
      <c r="AV614"/>
      <c r="AW614" s="24">
        <v>0.005</v>
      </c>
    </row>
    <row r="615" spans="1:49" ht="12.75">
      <c r="A615" s="19">
        <v>37694</v>
      </c>
      <c r="B615" s="22">
        <v>73</v>
      </c>
      <c r="C615" s="21">
        <v>0.860532403</v>
      </c>
      <c r="D615" s="20">
        <v>0.860532403</v>
      </c>
      <c r="E615" s="24">
        <v>0</v>
      </c>
      <c r="F615">
        <v>38.77453927</v>
      </c>
      <c r="G615">
        <v>-76.06858254</v>
      </c>
      <c r="H615" s="26">
        <v>1051.3</v>
      </c>
      <c r="I615" s="23">
        <f t="shared" si="71"/>
        <v>1016.15</v>
      </c>
      <c r="J615">
        <f t="shared" si="72"/>
        <v>-23.732606061351476</v>
      </c>
      <c r="K615" s="23">
        <f t="shared" si="73"/>
        <v>219.76739393864852</v>
      </c>
      <c r="L615" s="23">
        <f t="shared" si="70"/>
        <v>238.78639393864853</v>
      </c>
      <c r="M615" s="23">
        <f t="shared" si="74"/>
        <v>229.27689393864853</v>
      </c>
      <c r="N615" s="23">
        <v>3.8</v>
      </c>
      <c r="O615" s="23">
        <v>47.2</v>
      </c>
      <c r="P615" s="23">
        <v>31.5</v>
      </c>
      <c r="Q615" s="23">
        <f t="shared" si="75"/>
        <v>32.95</v>
      </c>
      <c r="S615"/>
      <c r="T615"/>
      <c r="Y615" s="30"/>
      <c r="Z615" s="30"/>
      <c r="AA615" s="30"/>
      <c r="AB615" s="30"/>
      <c r="AD615">
        <v>7443</v>
      </c>
      <c r="AE615">
        <v>685</v>
      </c>
      <c r="AF615">
        <v>367</v>
      </c>
      <c r="AG615">
        <v>119</v>
      </c>
      <c r="AH615">
        <v>49</v>
      </c>
      <c r="AI615">
        <v>155</v>
      </c>
      <c r="AJ615">
        <f t="shared" si="69"/>
        <v>157802.12014134275</v>
      </c>
      <c r="AK615">
        <f t="shared" si="69"/>
        <v>14522.968197879858</v>
      </c>
      <c r="AL615">
        <f t="shared" si="69"/>
        <v>7780.918727915194</v>
      </c>
      <c r="AM615">
        <f t="shared" si="69"/>
        <v>2522.9681978798585</v>
      </c>
      <c r="AN615">
        <f t="shared" si="69"/>
        <v>1038.86925795053</v>
      </c>
      <c r="AO615">
        <f t="shared" si="69"/>
        <v>3286.2190812720846</v>
      </c>
      <c r="AP615" s="26">
        <v>0.006</v>
      </c>
      <c r="AS615" s="26">
        <v>0.124</v>
      </c>
      <c r="AU615">
        <v>1.508758783</v>
      </c>
      <c r="AV615"/>
      <c r="AW615" s="24">
        <v>0.002</v>
      </c>
    </row>
    <row r="616" spans="1:49" ht="12.75">
      <c r="A616" s="19">
        <v>37694</v>
      </c>
      <c r="B616" s="22">
        <v>73</v>
      </c>
      <c r="C616" s="21">
        <v>0.860648155</v>
      </c>
      <c r="D616" s="20">
        <v>0.860648155</v>
      </c>
      <c r="E616" s="24">
        <v>0</v>
      </c>
      <c r="F616">
        <v>38.77339914</v>
      </c>
      <c r="G616">
        <v>-76.06151635</v>
      </c>
      <c r="H616" s="26">
        <v>1057.8</v>
      </c>
      <c r="I616" s="23">
        <f t="shared" si="71"/>
        <v>1022.65</v>
      </c>
      <c r="J616">
        <f t="shared" si="72"/>
        <v>-76.68126879837779</v>
      </c>
      <c r="K616" s="23">
        <f t="shared" si="73"/>
        <v>166.8187312016222</v>
      </c>
      <c r="L616" s="23">
        <f t="shared" si="70"/>
        <v>185.8377312016222</v>
      </c>
      <c r="M616" s="23">
        <f t="shared" si="74"/>
        <v>176.3282312016222</v>
      </c>
      <c r="N616" s="23">
        <v>4.5</v>
      </c>
      <c r="O616" s="23">
        <v>47.2</v>
      </c>
      <c r="P616" s="23">
        <v>32.7</v>
      </c>
      <c r="Q616" s="23">
        <f t="shared" si="75"/>
        <v>32.1</v>
      </c>
      <c r="S616"/>
      <c r="T616"/>
      <c r="Y616" s="30"/>
      <c r="Z616" s="30"/>
      <c r="AA616" s="30"/>
      <c r="AB616" s="30"/>
      <c r="AD616">
        <v>7657</v>
      </c>
      <c r="AE616">
        <v>703</v>
      </c>
      <c r="AF616">
        <v>367</v>
      </c>
      <c r="AG616">
        <v>136</v>
      </c>
      <c r="AH616">
        <v>42</v>
      </c>
      <c r="AI616">
        <v>146</v>
      </c>
      <c r="AJ616">
        <f t="shared" si="69"/>
        <v>162339.22261484098</v>
      </c>
      <c r="AK616">
        <f t="shared" si="69"/>
        <v>14904.59363957597</v>
      </c>
      <c r="AL616">
        <f t="shared" si="69"/>
        <v>7780.918727915194</v>
      </c>
      <c r="AM616">
        <f t="shared" si="69"/>
        <v>2883.39222614841</v>
      </c>
      <c r="AN616">
        <f t="shared" si="69"/>
        <v>890.4593639575971</v>
      </c>
      <c r="AO616">
        <f t="shared" si="69"/>
        <v>3095.406360424028</v>
      </c>
      <c r="AP616" s="26">
        <v>0.002</v>
      </c>
      <c r="AS616" s="26">
        <v>0.127</v>
      </c>
      <c r="AU616">
        <v>1.498674989</v>
      </c>
      <c r="AV616"/>
      <c r="AW616" s="24">
        <v>-0.002</v>
      </c>
    </row>
    <row r="617" spans="1:49" ht="12.75">
      <c r="A617" s="19">
        <v>37694</v>
      </c>
      <c r="B617" s="22">
        <v>73</v>
      </c>
      <c r="C617" s="21">
        <v>0.860763907</v>
      </c>
      <c r="D617" s="20">
        <v>0.860763907</v>
      </c>
      <c r="E617" s="24">
        <v>0</v>
      </c>
      <c r="F617">
        <v>38.77539239</v>
      </c>
      <c r="G617">
        <v>-76.05468766</v>
      </c>
      <c r="H617" s="26">
        <v>1058.6</v>
      </c>
      <c r="I617" s="23">
        <f t="shared" si="71"/>
        <v>1023.4499999999999</v>
      </c>
      <c r="J617">
        <f t="shared" si="72"/>
        <v>-83.1747553690407</v>
      </c>
      <c r="K617" s="23">
        <f t="shared" si="73"/>
        <v>160.3252446309593</v>
      </c>
      <c r="L617" s="23">
        <f t="shared" si="70"/>
        <v>179.3442446309593</v>
      </c>
      <c r="M617" s="23">
        <f t="shared" si="74"/>
        <v>169.8347446309593</v>
      </c>
      <c r="N617" s="23">
        <v>5</v>
      </c>
      <c r="O617" s="23">
        <v>46.7</v>
      </c>
      <c r="P617" s="23">
        <v>31.4</v>
      </c>
      <c r="Q617" s="23">
        <f t="shared" si="75"/>
        <v>32.05</v>
      </c>
      <c r="S617">
        <v>2.42E-05</v>
      </c>
      <c r="T617">
        <v>1.71E-05</v>
      </c>
      <c r="U617">
        <v>1.1E-05</v>
      </c>
      <c r="V617">
        <v>-7.63E-07</v>
      </c>
      <c r="W617">
        <v>-2.96E-07</v>
      </c>
      <c r="X617">
        <v>-7.3E-07</v>
      </c>
      <c r="Y617" s="30">
        <v>991.1</v>
      </c>
      <c r="Z617" s="30">
        <v>287.5</v>
      </c>
      <c r="AA617" s="30">
        <v>281.9</v>
      </c>
      <c r="AB617" s="30">
        <v>15.2</v>
      </c>
      <c r="AD617">
        <v>7628</v>
      </c>
      <c r="AE617">
        <v>716</v>
      </c>
      <c r="AF617">
        <v>358</v>
      </c>
      <c r="AG617">
        <v>143</v>
      </c>
      <c r="AH617">
        <v>48</v>
      </c>
      <c r="AI617">
        <v>119</v>
      </c>
      <c r="AJ617">
        <f t="shared" si="69"/>
        <v>161724.3816254417</v>
      </c>
      <c r="AK617">
        <f t="shared" si="69"/>
        <v>15180.212014134275</v>
      </c>
      <c r="AL617">
        <f t="shared" si="69"/>
        <v>7590.106007067137</v>
      </c>
      <c r="AM617">
        <f t="shared" si="69"/>
        <v>3031.8021201413426</v>
      </c>
      <c r="AN617">
        <f t="shared" si="69"/>
        <v>1017.6678445229682</v>
      </c>
      <c r="AO617">
        <f t="shared" si="69"/>
        <v>2522.9681978798585</v>
      </c>
      <c r="AP617" s="26">
        <v>0.006</v>
      </c>
      <c r="AS617" s="26">
        <v>0.122</v>
      </c>
      <c r="AU617">
        <v>1.520718813</v>
      </c>
      <c r="AV617"/>
      <c r="AW617" s="24">
        <v>0.006</v>
      </c>
    </row>
    <row r="618" spans="1:49" ht="12.75">
      <c r="A618" s="19">
        <v>37694</v>
      </c>
      <c r="B618" s="22">
        <v>73</v>
      </c>
      <c r="C618" s="21">
        <v>0.8608796</v>
      </c>
      <c r="D618" s="20">
        <v>0.8608796</v>
      </c>
      <c r="E618" s="24">
        <v>0</v>
      </c>
      <c r="F618">
        <v>38.78053991</v>
      </c>
      <c r="G618">
        <v>-76.04998108</v>
      </c>
      <c r="H618" s="26">
        <v>1063</v>
      </c>
      <c r="I618" s="23">
        <f t="shared" si="71"/>
        <v>1027.85</v>
      </c>
      <c r="J618">
        <f t="shared" si="72"/>
        <v>-118.79844968235354</v>
      </c>
      <c r="K618" s="23">
        <f t="shared" si="73"/>
        <v>124.70155031764646</v>
      </c>
      <c r="L618" s="23">
        <f t="shared" si="70"/>
        <v>143.72055031764648</v>
      </c>
      <c r="M618" s="23">
        <f t="shared" si="74"/>
        <v>134.21105031764648</v>
      </c>
      <c r="N618" s="23">
        <v>5.5</v>
      </c>
      <c r="O618" s="23">
        <v>46.8</v>
      </c>
      <c r="P618" s="23">
        <v>31.9</v>
      </c>
      <c r="Q618" s="23">
        <f t="shared" si="75"/>
        <v>31.65</v>
      </c>
      <c r="S618"/>
      <c r="T618"/>
      <c r="Y618" s="30"/>
      <c r="Z618" s="30"/>
      <c r="AA618" s="30"/>
      <c r="AB618" s="30"/>
      <c r="AC618">
        <v>17649</v>
      </c>
      <c r="AD618">
        <v>7558</v>
      </c>
      <c r="AE618">
        <v>693</v>
      </c>
      <c r="AF618">
        <v>364</v>
      </c>
      <c r="AG618">
        <v>121</v>
      </c>
      <c r="AH618">
        <v>48</v>
      </c>
      <c r="AI618">
        <v>113</v>
      </c>
      <c r="AJ618">
        <f t="shared" si="69"/>
        <v>160240.28268551236</v>
      </c>
      <c r="AK618">
        <f t="shared" si="69"/>
        <v>14692.579505300353</v>
      </c>
      <c r="AL618">
        <f t="shared" si="69"/>
        <v>7717.314487632509</v>
      </c>
      <c r="AM618">
        <f t="shared" si="69"/>
        <v>2565.3710247349823</v>
      </c>
      <c r="AN618">
        <f t="shared" si="69"/>
        <v>1017.6678445229682</v>
      </c>
      <c r="AO618">
        <f t="shared" si="69"/>
        <v>2395.7597173144877</v>
      </c>
      <c r="AP618" s="26">
        <v>0.008</v>
      </c>
      <c r="AS618" s="26">
        <v>0.111</v>
      </c>
      <c r="AU618">
        <v>1.511566281</v>
      </c>
      <c r="AV618"/>
      <c r="AW618" s="24">
        <v>0.009</v>
      </c>
    </row>
    <row r="619" spans="1:49" ht="12.75">
      <c r="A619" s="19">
        <v>37694</v>
      </c>
      <c r="B619" s="22">
        <v>73</v>
      </c>
      <c r="C619" s="21">
        <v>0.860995352</v>
      </c>
      <c r="D619" s="20">
        <v>0.860995352</v>
      </c>
      <c r="E619" s="24">
        <v>0</v>
      </c>
      <c r="F619">
        <v>38.7863901</v>
      </c>
      <c r="G619">
        <v>-76.04864849</v>
      </c>
      <c r="H619" s="26">
        <v>1066.6</v>
      </c>
      <c r="I619" s="23">
        <f t="shared" si="71"/>
        <v>1031.4499999999998</v>
      </c>
      <c r="J619">
        <f t="shared" si="72"/>
        <v>-147.83186433041374</v>
      </c>
      <c r="K619" s="23">
        <f t="shared" si="73"/>
        <v>95.66813566958626</v>
      </c>
      <c r="L619" s="23">
        <f t="shared" si="70"/>
        <v>114.68713566958627</v>
      </c>
      <c r="M619" s="23">
        <f t="shared" si="74"/>
        <v>105.17763566958627</v>
      </c>
      <c r="N619" s="23">
        <v>5.8</v>
      </c>
      <c r="O619" s="23">
        <v>46.3</v>
      </c>
      <c r="P619" s="23">
        <v>29.9</v>
      </c>
      <c r="Q619" s="23">
        <f t="shared" si="75"/>
        <v>30.9</v>
      </c>
      <c r="S619"/>
      <c r="T619"/>
      <c r="Y619" s="30"/>
      <c r="Z619" s="30"/>
      <c r="AA619" s="30"/>
      <c r="AB619" s="30"/>
      <c r="AD619">
        <v>7510</v>
      </c>
      <c r="AE619">
        <v>668</v>
      </c>
      <c r="AF619">
        <v>352</v>
      </c>
      <c r="AG619">
        <v>123</v>
      </c>
      <c r="AH619">
        <v>49</v>
      </c>
      <c r="AI619">
        <v>133</v>
      </c>
      <c r="AJ619">
        <f t="shared" si="69"/>
        <v>159222.6148409894</v>
      </c>
      <c r="AK619">
        <f t="shared" si="69"/>
        <v>14162.544169611307</v>
      </c>
      <c r="AL619">
        <f t="shared" si="69"/>
        <v>7462.897526501766</v>
      </c>
      <c r="AM619">
        <f t="shared" si="69"/>
        <v>2607.773851590106</v>
      </c>
      <c r="AN619">
        <f t="shared" si="69"/>
        <v>1038.86925795053</v>
      </c>
      <c r="AO619">
        <f t="shared" si="69"/>
        <v>2819.7879858657243</v>
      </c>
      <c r="AP619" s="26">
        <v>0.002</v>
      </c>
      <c r="AS619" s="26">
        <v>0.128</v>
      </c>
      <c r="AU619">
        <v>1.555958867</v>
      </c>
      <c r="AV619"/>
      <c r="AW619" s="24">
        <v>0.004</v>
      </c>
    </row>
    <row r="620" spans="1:49" ht="12.75">
      <c r="A620" s="19">
        <v>37694</v>
      </c>
      <c r="B620" s="22">
        <v>73</v>
      </c>
      <c r="C620" s="21">
        <v>0.861111104</v>
      </c>
      <c r="D620" s="20">
        <v>0.861111104</v>
      </c>
      <c r="E620" s="24">
        <v>0</v>
      </c>
      <c r="F620">
        <v>38.79100891</v>
      </c>
      <c r="G620">
        <v>-76.05506602</v>
      </c>
      <c r="H620" s="26">
        <v>1069.5</v>
      </c>
      <c r="I620" s="23">
        <f t="shared" si="71"/>
        <v>1034.35</v>
      </c>
      <c r="J620">
        <f t="shared" si="72"/>
        <v>-171.14629437968466</v>
      </c>
      <c r="K620" s="23">
        <f t="shared" si="73"/>
        <v>72.35370562031534</v>
      </c>
      <c r="L620" s="23">
        <f t="shared" si="70"/>
        <v>91.37270562031534</v>
      </c>
      <c r="M620" s="23">
        <f t="shared" si="74"/>
        <v>81.86320562031534</v>
      </c>
      <c r="N620" s="23">
        <v>6.4</v>
      </c>
      <c r="O620" s="23">
        <v>45.8</v>
      </c>
      <c r="P620" s="23">
        <v>31.4</v>
      </c>
      <c r="Q620" s="23">
        <f t="shared" si="75"/>
        <v>30.65</v>
      </c>
      <c r="S620">
        <v>2.36E-05</v>
      </c>
      <c r="T620">
        <v>1.63E-05</v>
      </c>
      <c r="U620">
        <v>1.04E-05</v>
      </c>
      <c r="V620">
        <v>-8.46E-07</v>
      </c>
      <c r="W620">
        <v>-4.04E-07</v>
      </c>
      <c r="X620">
        <v>-6.6E-07</v>
      </c>
      <c r="Y620" s="30">
        <v>1002.7</v>
      </c>
      <c r="Z620" s="30">
        <v>287.5</v>
      </c>
      <c r="AA620" s="30">
        <v>281.9</v>
      </c>
      <c r="AB620" s="30">
        <v>15.4</v>
      </c>
      <c r="AD620">
        <v>7394</v>
      </c>
      <c r="AE620">
        <v>698</v>
      </c>
      <c r="AF620">
        <v>395</v>
      </c>
      <c r="AG620">
        <v>123</v>
      </c>
      <c r="AH620">
        <v>44</v>
      </c>
      <c r="AI620">
        <v>103</v>
      </c>
      <c r="AJ620">
        <f t="shared" si="69"/>
        <v>156763.25088339223</v>
      </c>
      <c r="AK620">
        <f t="shared" si="69"/>
        <v>14798.586572438162</v>
      </c>
      <c r="AL620">
        <f t="shared" si="69"/>
        <v>8374.558303886926</v>
      </c>
      <c r="AM620">
        <f t="shared" si="69"/>
        <v>2607.773851590106</v>
      </c>
      <c r="AN620">
        <f t="shared" si="69"/>
        <v>932.8621908127208</v>
      </c>
      <c r="AO620">
        <f t="shared" si="69"/>
        <v>2183.7455830388694</v>
      </c>
      <c r="AP620" s="26">
        <v>0.006</v>
      </c>
      <c r="AS620" s="26">
        <v>0.121</v>
      </c>
      <c r="AU620">
        <v>1.586849213</v>
      </c>
      <c r="AV620"/>
      <c r="AW620" s="24">
        <v>0.004</v>
      </c>
    </row>
    <row r="621" spans="1:49" ht="12.75">
      <c r="A621" s="19">
        <v>37694</v>
      </c>
      <c r="B621" s="22">
        <v>73</v>
      </c>
      <c r="C621" s="21">
        <v>0.861226857</v>
      </c>
      <c r="D621" s="20">
        <v>0.861226857</v>
      </c>
      <c r="E621" s="24">
        <v>0</v>
      </c>
      <c r="F621">
        <v>38.79534178</v>
      </c>
      <c r="G621">
        <v>-76.06081937</v>
      </c>
      <c r="H621" s="26">
        <v>1073.9</v>
      </c>
      <c r="I621" s="23">
        <f t="shared" si="71"/>
        <v>1038.75</v>
      </c>
      <c r="J621">
        <f t="shared" si="72"/>
        <v>-206.39538115807483</v>
      </c>
      <c r="K621" s="23">
        <f t="shared" si="73"/>
        <v>37.10461884192517</v>
      </c>
      <c r="L621" s="23">
        <f t="shared" si="70"/>
        <v>56.12361884192518</v>
      </c>
      <c r="M621" s="23">
        <f t="shared" si="74"/>
        <v>46.614118841925176</v>
      </c>
      <c r="N621" s="23">
        <v>7</v>
      </c>
      <c r="O621" s="23">
        <v>45.4</v>
      </c>
      <c r="P621" s="23">
        <v>29.9</v>
      </c>
      <c r="Q621" s="23">
        <f t="shared" si="75"/>
        <v>30.65</v>
      </c>
      <c r="S621"/>
      <c r="T621"/>
      <c r="Y621" s="30"/>
      <c r="Z621" s="30"/>
      <c r="AA621" s="30"/>
      <c r="AB621" s="30"/>
      <c r="AD621">
        <v>7438</v>
      </c>
      <c r="AE621">
        <v>682</v>
      </c>
      <c r="AF621">
        <v>364</v>
      </c>
      <c r="AG621">
        <v>136</v>
      </c>
      <c r="AH621">
        <v>56</v>
      </c>
      <c r="AI621">
        <v>89</v>
      </c>
      <c r="AJ621">
        <f t="shared" si="69"/>
        <v>157696.11307420494</v>
      </c>
      <c r="AK621">
        <f t="shared" si="69"/>
        <v>14459.363957597172</v>
      </c>
      <c r="AL621">
        <f t="shared" si="69"/>
        <v>7717.314487632509</v>
      </c>
      <c r="AM621">
        <f t="shared" si="69"/>
        <v>2883.39222614841</v>
      </c>
      <c r="AN621">
        <f t="shared" si="69"/>
        <v>1187.279151943463</v>
      </c>
      <c r="AO621">
        <f t="shared" si="69"/>
        <v>1886.9257950530034</v>
      </c>
      <c r="AP621" s="26">
        <v>0.005</v>
      </c>
      <c r="AS621" s="26">
        <v>0.141</v>
      </c>
      <c r="AU621">
        <v>1.580956101</v>
      </c>
      <c r="AV621"/>
      <c r="AW621" s="24">
        <v>0.002</v>
      </c>
    </row>
    <row r="622" spans="1:49" ht="12.75">
      <c r="A622" s="19">
        <v>37694</v>
      </c>
      <c r="B622" s="22">
        <v>73</v>
      </c>
      <c r="C622" s="21">
        <v>0.861342609</v>
      </c>
      <c r="D622" s="20">
        <v>0.861342609</v>
      </c>
      <c r="E622" s="24">
        <v>1</v>
      </c>
      <c r="F622">
        <v>38.80014685</v>
      </c>
      <c r="G622">
        <v>-76.0665604</v>
      </c>
      <c r="H622" s="26">
        <v>1071.2</v>
      </c>
      <c r="I622" s="23">
        <f t="shared" si="71"/>
        <v>1036.05</v>
      </c>
      <c r="J622">
        <f t="shared" si="72"/>
        <v>-184.78300274995382</v>
      </c>
      <c r="K622" s="23">
        <f t="shared" si="73"/>
        <v>58.71699725004618</v>
      </c>
      <c r="L622" s="23">
        <f t="shared" si="70"/>
        <v>77.73599725004618</v>
      </c>
      <c r="M622" s="23">
        <f t="shared" si="74"/>
        <v>68.22649725004618</v>
      </c>
      <c r="N622" s="23">
        <v>6.2</v>
      </c>
      <c r="O622" s="23">
        <v>45.5</v>
      </c>
      <c r="P622" s="23">
        <v>32.3</v>
      </c>
      <c r="Q622" s="23">
        <f t="shared" si="75"/>
        <v>31.099999999999998</v>
      </c>
      <c r="S622"/>
      <c r="T622"/>
      <c r="Y622" s="30"/>
      <c r="Z622" s="30"/>
      <c r="AA622" s="30"/>
      <c r="AB622" s="30"/>
      <c r="AD622">
        <v>7356</v>
      </c>
      <c r="AE622">
        <v>685</v>
      </c>
      <c r="AF622">
        <v>357</v>
      </c>
      <c r="AG622">
        <v>123</v>
      </c>
      <c r="AH622">
        <v>39</v>
      </c>
      <c r="AI622">
        <v>128</v>
      </c>
      <c r="AJ622">
        <f t="shared" si="69"/>
        <v>155957.59717314487</v>
      </c>
      <c r="AK622">
        <f t="shared" si="69"/>
        <v>14522.968197879858</v>
      </c>
      <c r="AL622">
        <f t="shared" si="69"/>
        <v>7568.904593639576</v>
      </c>
      <c r="AM622">
        <f t="shared" si="69"/>
        <v>2607.773851590106</v>
      </c>
      <c r="AN622">
        <f t="shared" si="69"/>
        <v>826.8551236749116</v>
      </c>
      <c r="AO622">
        <f t="shared" si="69"/>
        <v>2713.780918727915</v>
      </c>
      <c r="AP622" s="26">
        <v>0.005</v>
      </c>
      <c r="AS622" s="26">
        <v>0.123</v>
      </c>
      <c r="AU622">
        <v>1.623952508</v>
      </c>
      <c r="AV622"/>
      <c r="AW622" s="24">
        <v>0.004</v>
      </c>
    </row>
    <row r="623" spans="1:49" ht="12.75">
      <c r="A623" s="19">
        <v>37694</v>
      </c>
      <c r="B623" s="22">
        <v>73</v>
      </c>
      <c r="C623" s="21">
        <v>0.861458361</v>
      </c>
      <c r="D623" s="20">
        <v>0.861458361</v>
      </c>
      <c r="E623" s="24">
        <v>0</v>
      </c>
      <c r="F623">
        <v>38.80513365</v>
      </c>
      <c r="G623">
        <v>-76.07222183</v>
      </c>
      <c r="H623" s="26">
        <v>1066.5</v>
      </c>
      <c r="I623" s="23">
        <f t="shared" si="71"/>
        <v>1031.35</v>
      </c>
      <c r="J623">
        <f t="shared" si="72"/>
        <v>-147.0267497891595</v>
      </c>
      <c r="K623" s="23">
        <f t="shared" si="73"/>
        <v>96.47325021084049</v>
      </c>
      <c r="L623" s="23">
        <f t="shared" si="70"/>
        <v>115.4922502108405</v>
      </c>
      <c r="M623" s="23">
        <f t="shared" si="74"/>
        <v>105.98275021084049</v>
      </c>
      <c r="N623" s="23">
        <v>5.1</v>
      </c>
      <c r="O623" s="23">
        <v>45.5</v>
      </c>
      <c r="P623" s="23">
        <v>31.3</v>
      </c>
      <c r="Q623" s="23">
        <f t="shared" si="75"/>
        <v>31.799999999999997</v>
      </c>
      <c r="S623">
        <v>2.33E-05</v>
      </c>
      <c r="T623">
        <v>1.58E-05</v>
      </c>
      <c r="U623">
        <v>1.06E-05</v>
      </c>
      <c r="V623">
        <v>-9.52E-07</v>
      </c>
      <c r="W623">
        <v>-4.56E-07</v>
      </c>
      <c r="X623">
        <v>-6.82E-07</v>
      </c>
      <c r="Y623" s="30">
        <v>1010.1</v>
      </c>
      <c r="Z623" s="30">
        <v>287.5</v>
      </c>
      <c r="AA623" s="30">
        <v>281.8</v>
      </c>
      <c r="AB623" s="30">
        <v>15.4</v>
      </c>
      <c r="AD623">
        <v>7009</v>
      </c>
      <c r="AE623">
        <v>699</v>
      </c>
      <c r="AF623">
        <v>380</v>
      </c>
      <c r="AG623">
        <v>123</v>
      </c>
      <c r="AH623">
        <v>46</v>
      </c>
      <c r="AI623">
        <v>150</v>
      </c>
      <c r="AJ623">
        <f t="shared" si="69"/>
        <v>148600.7067137809</v>
      </c>
      <c r="AK623">
        <f t="shared" si="69"/>
        <v>14819.787985865723</v>
      </c>
      <c r="AL623">
        <f t="shared" si="69"/>
        <v>8056.537102473498</v>
      </c>
      <c r="AM623">
        <f t="shared" si="69"/>
        <v>2607.773851590106</v>
      </c>
      <c r="AN623">
        <f t="shared" si="69"/>
        <v>975.2650176678445</v>
      </c>
      <c r="AO623">
        <f t="shared" si="69"/>
        <v>3180.2120141342757</v>
      </c>
      <c r="AP623" s="26">
        <v>0.004</v>
      </c>
      <c r="AS623" s="26">
        <v>0.14</v>
      </c>
      <c r="AU623">
        <v>1.612936735</v>
      </c>
      <c r="AV623"/>
      <c r="AW623" s="24">
        <v>0.009</v>
      </c>
    </row>
    <row r="624" spans="1:49" ht="12.75">
      <c r="A624" s="19">
        <v>37694</v>
      </c>
      <c r="B624" s="22">
        <v>73</v>
      </c>
      <c r="C624" s="21">
        <v>0.861574054</v>
      </c>
      <c r="D624" s="20">
        <v>0.861574054</v>
      </c>
      <c r="E624" s="24">
        <v>0</v>
      </c>
      <c r="F624">
        <v>38.80991745</v>
      </c>
      <c r="G624">
        <v>-76.07752577</v>
      </c>
      <c r="H624" s="26">
        <v>1060.8</v>
      </c>
      <c r="I624" s="23">
        <f t="shared" si="71"/>
        <v>1025.6499999999999</v>
      </c>
      <c r="J624">
        <f t="shared" si="72"/>
        <v>-101.00570557926933</v>
      </c>
      <c r="K624" s="23">
        <f t="shared" si="73"/>
        <v>142.49429442073068</v>
      </c>
      <c r="L624" s="23">
        <f t="shared" si="70"/>
        <v>161.5132944207307</v>
      </c>
      <c r="M624" s="23">
        <f t="shared" si="74"/>
        <v>152.00379442073069</v>
      </c>
      <c r="N624" s="23">
        <v>4.3</v>
      </c>
      <c r="O624" s="23">
        <v>45.6</v>
      </c>
      <c r="P624" s="23">
        <v>31.2</v>
      </c>
      <c r="Q624" s="23">
        <f t="shared" si="75"/>
        <v>31.25</v>
      </c>
      <c r="S624"/>
      <c r="T624"/>
      <c r="Y624" s="30"/>
      <c r="Z624" s="30"/>
      <c r="AA624" s="30"/>
      <c r="AB624" s="30"/>
      <c r="AC624">
        <v>18858</v>
      </c>
      <c r="AD624">
        <v>6801</v>
      </c>
      <c r="AE624">
        <v>701</v>
      </c>
      <c r="AF624">
        <v>381</v>
      </c>
      <c r="AG624">
        <v>126</v>
      </c>
      <c r="AH624">
        <v>42</v>
      </c>
      <c r="AI624">
        <v>110</v>
      </c>
      <c r="AJ624">
        <f t="shared" si="69"/>
        <v>144190.81272084804</v>
      </c>
      <c r="AK624">
        <f t="shared" si="69"/>
        <v>14862.190812720848</v>
      </c>
      <c r="AL624">
        <f t="shared" si="69"/>
        <v>8077.73851590106</v>
      </c>
      <c r="AM624">
        <f t="shared" si="69"/>
        <v>2671.3780918727916</v>
      </c>
      <c r="AN624">
        <f t="shared" si="69"/>
        <v>890.4593639575971</v>
      </c>
      <c r="AO624">
        <f t="shared" si="69"/>
        <v>2332.155477031802</v>
      </c>
      <c r="AP624" s="26">
        <v>0.006</v>
      </c>
      <c r="AS624" s="26">
        <v>0.12</v>
      </c>
      <c r="AU624">
        <v>1.574916005</v>
      </c>
      <c r="AV624"/>
      <c r="AW624" s="24">
        <v>0.008</v>
      </c>
    </row>
    <row r="625" spans="1:49" ht="12.75">
      <c r="A625" s="19">
        <v>37694</v>
      </c>
      <c r="B625" s="22">
        <v>73</v>
      </c>
      <c r="C625" s="21">
        <v>0.861689806</v>
      </c>
      <c r="D625" s="20">
        <v>0.861689806</v>
      </c>
      <c r="E625" s="24">
        <v>0</v>
      </c>
      <c r="F625">
        <v>38.81416924</v>
      </c>
      <c r="G625">
        <v>-76.08244691</v>
      </c>
      <c r="H625" s="26">
        <v>1056.2</v>
      </c>
      <c r="I625" s="23">
        <f t="shared" si="71"/>
        <v>1021.0500000000001</v>
      </c>
      <c r="J625">
        <f t="shared" si="72"/>
        <v>-63.67904253258905</v>
      </c>
      <c r="K625" s="23">
        <f t="shared" si="73"/>
        <v>179.82095746741095</v>
      </c>
      <c r="L625" s="23">
        <f t="shared" si="70"/>
        <v>198.83995746741095</v>
      </c>
      <c r="M625" s="23">
        <f t="shared" si="74"/>
        <v>189.33045746741095</v>
      </c>
      <c r="N625" s="23">
        <v>3.5</v>
      </c>
      <c r="O625" s="23">
        <v>45.9</v>
      </c>
      <c r="P625" s="23">
        <v>29.6</v>
      </c>
      <c r="Q625" s="23">
        <f t="shared" si="75"/>
        <v>30.4</v>
      </c>
      <c r="S625"/>
      <c r="T625"/>
      <c r="Y625" s="30"/>
      <c r="Z625" s="30"/>
      <c r="AA625" s="30"/>
      <c r="AB625" s="30"/>
      <c r="AD625">
        <v>7034</v>
      </c>
      <c r="AE625">
        <v>674</v>
      </c>
      <c r="AF625">
        <v>370</v>
      </c>
      <c r="AG625">
        <v>124</v>
      </c>
      <c r="AH625">
        <v>39</v>
      </c>
      <c r="AI625">
        <v>132</v>
      </c>
      <c r="AJ625">
        <f t="shared" si="69"/>
        <v>149130.74204946996</v>
      </c>
      <c r="AK625">
        <f t="shared" si="69"/>
        <v>14289.752650176679</v>
      </c>
      <c r="AL625">
        <f t="shared" si="69"/>
        <v>7844.52296819788</v>
      </c>
      <c r="AM625">
        <f t="shared" si="69"/>
        <v>2628.975265017668</v>
      </c>
      <c r="AN625">
        <f t="shared" si="69"/>
        <v>826.8551236749116</v>
      </c>
      <c r="AO625">
        <f t="shared" si="69"/>
        <v>2798.5865724381624</v>
      </c>
      <c r="AP625" s="26">
        <v>0.003</v>
      </c>
      <c r="AS625" s="26">
        <v>0.118</v>
      </c>
      <c r="AU625">
        <v>1.550398231</v>
      </c>
      <c r="AV625"/>
      <c r="AW625" s="24">
        <v>0.001</v>
      </c>
    </row>
    <row r="626" spans="1:49" ht="12.75">
      <c r="A626" s="19">
        <v>37694</v>
      </c>
      <c r="B626" s="22">
        <v>73</v>
      </c>
      <c r="C626" s="21">
        <v>0.861805558</v>
      </c>
      <c r="D626" s="20">
        <v>0.861805558</v>
      </c>
      <c r="E626" s="24">
        <v>0</v>
      </c>
      <c r="F626">
        <v>38.81730983</v>
      </c>
      <c r="G626">
        <v>-76.08769714</v>
      </c>
      <c r="H626" s="26">
        <v>1051.2</v>
      </c>
      <c r="I626" s="23">
        <f t="shared" si="71"/>
        <v>1016.0500000000001</v>
      </c>
      <c r="J626">
        <f t="shared" si="72"/>
        <v>-22.915368449040162</v>
      </c>
      <c r="K626" s="23">
        <f t="shared" si="73"/>
        <v>220.58463155095984</v>
      </c>
      <c r="L626" s="23">
        <f t="shared" si="70"/>
        <v>239.60363155095985</v>
      </c>
      <c r="M626" s="23">
        <f t="shared" si="74"/>
        <v>230.09413155095984</v>
      </c>
      <c r="N626" s="23">
        <v>3.3</v>
      </c>
      <c r="O626" s="23">
        <v>46.8</v>
      </c>
      <c r="P626" s="23">
        <v>35.5</v>
      </c>
      <c r="Q626" s="23">
        <f t="shared" si="75"/>
        <v>32.55</v>
      </c>
      <c r="S626">
        <v>2.26E-05</v>
      </c>
      <c r="T626">
        <v>1.59E-05</v>
      </c>
      <c r="U626">
        <v>1.02E-05</v>
      </c>
      <c r="V626">
        <v>-8.12E-07</v>
      </c>
      <c r="W626">
        <v>-3.29E-07</v>
      </c>
      <c r="X626">
        <v>-5.67E-07</v>
      </c>
      <c r="Y626" s="30">
        <v>996.4</v>
      </c>
      <c r="Z626" s="30">
        <v>287.5</v>
      </c>
      <c r="AA626" s="30">
        <v>281.9</v>
      </c>
      <c r="AB626" s="30">
        <v>15.4</v>
      </c>
      <c r="AD626">
        <v>7166</v>
      </c>
      <c r="AE626">
        <v>700</v>
      </c>
      <c r="AF626">
        <v>396</v>
      </c>
      <c r="AG626">
        <v>120</v>
      </c>
      <c r="AH626">
        <v>40</v>
      </c>
      <c r="AI626">
        <v>104</v>
      </c>
      <c r="AJ626">
        <f aca="true" t="shared" si="76" ref="AJ626:AO668">IF(AD626&gt;0,(AD626*(60/1))/2.83,"")</f>
        <v>151929.32862190812</v>
      </c>
      <c r="AK626">
        <f t="shared" si="76"/>
        <v>14840.989399293287</v>
      </c>
      <c r="AL626">
        <f t="shared" si="76"/>
        <v>8395.759717314488</v>
      </c>
      <c r="AM626">
        <f t="shared" si="76"/>
        <v>2544.1696113074204</v>
      </c>
      <c r="AN626">
        <f t="shared" si="76"/>
        <v>848.0565371024735</v>
      </c>
      <c r="AO626">
        <f t="shared" si="76"/>
        <v>2204.946996466431</v>
      </c>
      <c r="AP626" s="26">
        <v>0.006</v>
      </c>
      <c r="AS626" s="26">
        <v>0.112</v>
      </c>
      <c r="AU626">
        <v>1.504927635</v>
      </c>
      <c r="AV626"/>
      <c r="AW626" s="24">
        <v>0.004</v>
      </c>
    </row>
    <row r="627" spans="1:49" ht="12.75">
      <c r="A627" s="19">
        <v>37694</v>
      </c>
      <c r="B627" s="22">
        <v>73</v>
      </c>
      <c r="C627" s="21">
        <v>0.86192131</v>
      </c>
      <c r="D627" s="20">
        <v>0.86192131</v>
      </c>
      <c r="E627" s="24">
        <v>0</v>
      </c>
      <c r="F627">
        <v>38.81825141</v>
      </c>
      <c r="G627">
        <v>-76.09404431</v>
      </c>
      <c r="H627" s="26">
        <v>1046.8</v>
      </c>
      <c r="I627" s="23">
        <f t="shared" si="71"/>
        <v>1011.65</v>
      </c>
      <c r="J627">
        <f t="shared" si="72"/>
        <v>13.122944303753771</v>
      </c>
      <c r="K627" s="23">
        <f t="shared" si="73"/>
        <v>256.6229443037538</v>
      </c>
      <c r="L627" s="23">
        <f t="shared" si="70"/>
        <v>275.6419443037538</v>
      </c>
      <c r="M627" s="23">
        <f t="shared" si="74"/>
        <v>266.1324443037538</v>
      </c>
      <c r="N627" s="23">
        <v>2.7</v>
      </c>
      <c r="O627" s="23">
        <v>47.5</v>
      </c>
      <c r="P627" s="23">
        <v>32.1</v>
      </c>
      <c r="Q627" s="23">
        <f t="shared" si="75"/>
        <v>33.8</v>
      </c>
      <c r="S627"/>
      <c r="T627"/>
      <c r="Y627" s="30"/>
      <c r="Z627" s="30"/>
      <c r="AA627" s="30"/>
      <c r="AB627" s="30"/>
      <c r="AD627">
        <v>7337</v>
      </c>
      <c r="AE627">
        <v>694</v>
      </c>
      <c r="AF627">
        <v>392</v>
      </c>
      <c r="AG627">
        <v>149</v>
      </c>
      <c r="AH627">
        <v>46</v>
      </c>
      <c r="AI627">
        <v>120</v>
      </c>
      <c r="AJ627">
        <f t="shared" si="76"/>
        <v>155554.7703180212</v>
      </c>
      <c r="AK627">
        <f t="shared" si="76"/>
        <v>14713.780918727914</v>
      </c>
      <c r="AL627">
        <f t="shared" si="76"/>
        <v>8310.95406360424</v>
      </c>
      <c r="AM627">
        <f t="shared" si="76"/>
        <v>3159.010600706714</v>
      </c>
      <c r="AN627">
        <f t="shared" si="76"/>
        <v>975.2650176678445</v>
      </c>
      <c r="AO627">
        <f t="shared" si="76"/>
        <v>2544.1696113074204</v>
      </c>
      <c r="AP627" s="26">
        <v>0.003</v>
      </c>
      <c r="AS627" s="26">
        <v>0.129</v>
      </c>
      <c r="AU627">
        <v>1.474355936</v>
      </c>
      <c r="AV627"/>
      <c r="AW627" s="24">
        <v>-0.001</v>
      </c>
    </row>
    <row r="628" spans="1:49" ht="12.75">
      <c r="A628" s="19">
        <v>37694</v>
      </c>
      <c r="B628" s="22">
        <v>73</v>
      </c>
      <c r="C628" s="21">
        <v>0.862037063</v>
      </c>
      <c r="D628" s="20">
        <v>0.862037063</v>
      </c>
      <c r="E628" s="24">
        <v>0</v>
      </c>
      <c r="F628">
        <v>38.81580659</v>
      </c>
      <c r="G628">
        <v>-76.10004739</v>
      </c>
      <c r="H628" s="26">
        <v>1043</v>
      </c>
      <c r="I628" s="23">
        <f t="shared" si="71"/>
        <v>1007.85</v>
      </c>
      <c r="J628">
        <f t="shared" si="72"/>
        <v>44.37330573493296</v>
      </c>
      <c r="K628" s="23">
        <f t="shared" si="73"/>
        <v>287.87330573493296</v>
      </c>
      <c r="L628" s="23">
        <f t="shared" si="70"/>
        <v>306.89230573493296</v>
      </c>
      <c r="M628" s="23">
        <f t="shared" si="74"/>
        <v>297.38280573493296</v>
      </c>
      <c r="N628" s="23">
        <v>2.4</v>
      </c>
      <c r="O628" s="23">
        <v>48</v>
      </c>
      <c r="P628" s="23">
        <v>32</v>
      </c>
      <c r="Q628" s="23">
        <f t="shared" si="75"/>
        <v>32.05</v>
      </c>
      <c r="S628"/>
      <c r="T628"/>
      <c r="Y628" s="30"/>
      <c r="Z628" s="30"/>
      <c r="AA628" s="30"/>
      <c r="AB628" s="30"/>
      <c r="AD628">
        <v>7404</v>
      </c>
      <c r="AE628">
        <v>689</v>
      </c>
      <c r="AF628">
        <v>353</v>
      </c>
      <c r="AG628">
        <v>120</v>
      </c>
      <c r="AH628">
        <v>51</v>
      </c>
      <c r="AI628">
        <v>132</v>
      </c>
      <c r="AJ628">
        <f t="shared" si="76"/>
        <v>156975.26501766784</v>
      </c>
      <c r="AK628">
        <f t="shared" si="76"/>
        <v>14607.773851590106</v>
      </c>
      <c r="AL628">
        <f t="shared" si="76"/>
        <v>7484.0989399293285</v>
      </c>
      <c r="AM628">
        <f t="shared" si="76"/>
        <v>2544.1696113074204</v>
      </c>
      <c r="AN628">
        <f t="shared" si="76"/>
        <v>1081.2720848056538</v>
      </c>
      <c r="AO628">
        <f t="shared" si="76"/>
        <v>2798.5865724381624</v>
      </c>
      <c r="AP628" s="26">
        <v>0.007</v>
      </c>
      <c r="AS628" s="26">
        <v>0.131</v>
      </c>
      <c r="AU628">
        <v>1.514093041</v>
      </c>
      <c r="AV628"/>
      <c r="AW628" s="24">
        <v>0.009</v>
      </c>
    </row>
    <row r="629" spans="1:49" ht="12.75">
      <c r="A629" s="19">
        <v>37694</v>
      </c>
      <c r="B629" s="22">
        <v>73</v>
      </c>
      <c r="C629" s="21">
        <v>0.862152755</v>
      </c>
      <c r="D629" s="20">
        <v>0.862152755</v>
      </c>
      <c r="E629" s="24">
        <v>0</v>
      </c>
      <c r="F629">
        <v>38.81120213</v>
      </c>
      <c r="G629">
        <v>-76.10310248</v>
      </c>
      <c r="H629" s="26">
        <v>1038.7</v>
      </c>
      <c r="I629" s="23">
        <f t="shared" si="71"/>
        <v>1003.5500000000001</v>
      </c>
      <c r="J629">
        <f t="shared" si="72"/>
        <v>79.87797441980938</v>
      </c>
      <c r="K629" s="23">
        <f t="shared" si="73"/>
        <v>323.3779744198094</v>
      </c>
      <c r="L629" s="23">
        <f t="shared" si="70"/>
        <v>342.3969744198094</v>
      </c>
      <c r="M629" s="23">
        <f t="shared" si="74"/>
        <v>332.8874744198094</v>
      </c>
      <c r="N629" s="23">
        <v>1.9</v>
      </c>
      <c r="O629" s="23">
        <v>47.9</v>
      </c>
      <c r="P629" s="23">
        <v>33.4</v>
      </c>
      <c r="Q629" s="23">
        <f t="shared" si="75"/>
        <v>32.7</v>
      </c>
      <c r="S629">
        <v>2.13E-05</v>
      </c>
      <c r="T629">
        <v>1.52E-05</v>
      </c>
      <c r="U629">
        <v>9.62E-06</v>
      </c>
      <c r="V629">
        <v>-5.23E-07</v>
      </c>
      <c r="W629">
        <v>-3.08E-07</v>
      </c>
      <c r="X629">
        <v>-5.67E-07</v>
      </c>
      <c r="Y629" s="30">
        <v>982.5</v>
      </c>
      <c r="Z629" s="30">
        <v>287.5</v>
      </c>
      <c r="AA629" s="30">
        <v>282</v>
      </c>
      <c r="AB629" s="30">
        <v>15.4</v>
      </c>
      <c r="AD629">
        <v>7592</v>
      </c>
      <c r="AE629">
        <v>701</v>
      </c>
      <c r="AF629">
        <v>376</v>
      </c>
      <c r="AG629">
        <v>138</v>
      </c>
      <c r="AH629">
        <v>53</v>
      </c>
      <c r="AI629">
        <v>124</v>
      </c>
      <c r="AJ629">
        <f t="shared" si="76"/>
        <v>160961.13074204946</v>
      </c>
      <c r="AK629">
        <f t="shared" si="76"/>
        <v>14862.190812720848</v>
      </c>
      <c r="AL629">
        <f t="shared" si="76"/>
        <v>7971.731448763251</v>
      </c>
      <c r="AM629">
        <f t="shared" si="76"/>
        <v>2925.7950530035337</v>
      </c>
      <c r="AN629">
        <f t="shared" si="76"/>
        <v>1123.6749116607773</v>
      </c>
      <c r="AO629">
        <f t="shared" si="76"/>
        <v>2628.975265017668</v>
      </c>
      <c r="AP629" s="26">
        <v>0.007</v>
      </c>
      <c r="AS629" s="26">
        <v>0.111</v>
      </c>
      <c r="AU629">
        <v>1.526279092</v>
      </c>
      <c r="AV629"/>
      <c r="AW629" s="24">
        <v>0.011</v>
      </c>
    </row>
    <row r="630" spans="1:49" ht="12.75">
      <c r="A630" s="19">
        <v>37694</v>
      </c>
      <c r="B630" s="22">
        <v>73</v>
      </c>
      <c r="C630" s="21">
        <v>0.862268507</v>
      </c>
      <c r="D630" s="20">
        <v>0.862268507</v>
      </c>
      <c r="E630" s="24">
        <v>0</v>
      </c>
      <c r="F630">
        <v>38.80609637</v>
      </c>
      <c r="G630">
        <v>-76.1027213</v>
      </c>
      <c r="H630" s="26">
        <v>1035.7</v>
      </c>
      <c r="I630" s="23">
        <f t="shared" si="71"/>
        <v>1000.5500000000001</v>
      </c>
      <c r="J630">
        <f t="shared" si="72"/>
        <v>104.73888228223869</v>
      </c>
      <c r="K630" s="23">
        <f t="shared" si="73"/>
        <v>348.2388822822387</v>
      </c>
      <c r="L630" s="23">
        <f t="shared" si="70"/>
        <v>367.2578822822387</v>
      </c>
      <c r="M630" s="23">
        <f t="shared" si="74"/>
        <v>357.7483822822387</v>
      </c>
      <c r="N630" s="23">
        <v>1.8</v>
      </c>
      <c r="O630" s="23">
        <v>48.4</v>
      </c>
      <c r="P630" s="23">
        <v>38.3</v>
      </c>
      <c r="Q630" s="23">
        <f t="shared" si="75"/>
        <v>35.849999999999994</v>
      </c>
      <c r="S630"/>
      <c r="T630"/>
      <c r="Y630" s="30"/>
      <c r="Z630" s="30"/>
      <c r="AA630" s="30"/>
      <c r="AB630" s="30"/>
      <c r="AC630">
        <v>15641</v>
      </c>
      <c r="AD630">
        <v>7676</v>
      </c>
      <c r="AE630">
        <v>721</v>
      </c>
      <c r="AF630">
        <v>411</v>
      </c>
      <c r="AG630">
        <v>147</v>
      </c>
      <c r="AH630">
        <v>61</v>
      </c>
      <c r="AI630">
        <v>137</v>
      </c>
      <c r="AJ630">
        <f t="shared" si="76"/>
        <v>162742.04946996467</v>
      </c>
      <c r="AK630">
        <f t="shared" si="76"/>
        <v>15286.219081272084</v>
      </c>
      <c r="AL630">
        <f t="shared" si="76"/>
        <v>8713.780918727914</v>
      </c>
      <c r="AM630">
        <f t="shared" si="76"/>
        <v>3116.60777385159</v>
      </c>
      <c r="AN630">
        <f t="shared" si="76"/>
        <v>1293.286219081272</v>
      </c>
      <c r="AO630">
        <f t="shared" si="76"/>
        <v>2904.593639575972</v>
      </c>
      <c r="AP630" s="26">
        <v>0.006</v>
      </c>
      <c r="AS630" s="26">
        <v>0.129</v>
      </c>
      <c r="AU630">
        <v>1.529312491</v>
      </c>
      <c r="AV630"/>
      <c r="AW630" s="24">
        <v>0.006</v>
      </c>
    </row>
    <row r="631" spans="1:49" ht="12.75">
      <c r="A631" s="19">
        <v>37694</v>
      </c>
      <c r="B631" s="22">
        <v>73</v>
      </c>
      <c r="C631" s="21">
        <v>0.86238426</v>
      </c>
      <c r="D631" s="20">
        <v>0.86238426</v>
      </c>
      <c r="E631" s="24">
        <v>0</v>
      </c>
      <c r="F631">
        <v>38.80156915</v>
      </c>
      <c r="G631">
        <v>-76.0998761</v>
      </c>
      <c r="H631" s="26">
        <v>1033.4</v>
      </c>
      <c r="I631" s="23">
        <f t="shared" si="71"/>
        <v>998.2500000000001</v>
      </c>
      <c r="J631">
        <f t="shared" si="72"/>
        <v>123.84944520522566</v>
      </c>
      <c r="K631" s="23">
        <f t="shared" si="73"/>
        <v>367.34944520522566</v>
      </c>
      <c r="L631" s="23">
        <f t="shared" si="70"/>
        <v>386.36844520522567</v>
      </c>
      <c r="M631" s="23">
        <f t="shared" si="74"/>
        <v>376.85894520522567</v>
      </c>
      <c r="N631" s="23">
        <v>1.8</v>
      </c>
      <c r="O631" s="23">
        <v>48.4</v>
      </c>
      <c r="P631" s="23">
        <v>37.1</v>
      </c>
      <c r="Q631" s="23">
        <f t="shared" si="75"/>
        <v>37.7</v>
      </c>
      <c r="S631"/>
      <c r="T631"/>
      <c r="Y631" s="30"/>
      <c r="Z631" s="30"/>
      <c r="AA631" s="30"/>
      <c r="AB631" s="30"/>
      <c r="AD631">
        <v>7437</v>
      </c>
      <c r="AE631">
        <v>691</v>
      </c>
      <c r="AF631">
        <v>392</v>
      </c>
      <c r="AG631">
        <v>119</v>
      </c>
      <c r="AH631">
        <v>40</v>
      </c>
      <c r="AI631">
        <v>172</v>
      </c>
      <c r="AJ631">
        <f t="shared" si="76"/>
        <v>157674.91166077738</v>
      </c>
      <c r="AK631">
        <f t="shared" si="76"/>
        <v>14650.17667844523</v>
      </c>
      <c r="AL631">
        <f t="shared" si="76"/>
        <v>8310.95406360424</v>
      </c>
      <c r="AM631">
        <f t="shared" si="76"/>
        <v>2522.9681978798585</v>
      </c>
      <c r="AN631">
        <f t="shared" si="76"/>
        <v>848.0565371024735</v>
      </c>
      <c r="AO631">
        <f t="shared" si="76"/>
        <v>3646.643109540636</v>
      </c>
      <c r="AP631" s="26">
        <v>0.004</v>
      </c>
      <c r="AS631" s="26">
        <v>0.129</v>
      </c>
      <c r="AU631">
        <v>1.503555655</v>
      </c>
      <c r="AV631"/>
      <c r="AW631" s="24">
        <v>0.001</v>
      </c>
    </row>
    <row r="632" spans="1:49" ht="12.75">
      <c r="A632" s="19">
        <v>37694</v>
      </c>
      <c r="B632" s="22">
        <v>73</v>
      </c>
      <c r="C632" s="21">
        <v>0.862500012</v>
      </c>
      <c r="D632" s="20">
        <v>0.862500012</v>
      </c>
      <c r="E632" s="24">
        <v>0</v>
      </c>
      <c r="F632">
        <v>38.79824365</v>
      </c>
      <c r="G632">
        <v>-76.09489261</v>
      </c>
      <c r="H632" s="26">
        <v>1030.4</v>
      </c>
      <c r="I632" s="23">
        <f t="shared" si="71"/>
        <v>995.2500000000001</v>
      </c>
      <c r="J632">
        <f t="shared" si="72"/>
        <v>148.84254570380153</v>
      </c>
      <c r="K632" s="23">
        <f t="shared" si="73"/>
        <v>392.34254570380153</v>
      </c>
      <c r="L632" s="23">
        <f t="shared" si="70"/>
        <v>411.36154570380154</v>
      </c>
      <c r="M632" s="23">
        <f t="shared" si="74"/>
        <v>401.85204570380154</v>
      </c>
      <c r="N632" s="23">
        <v>1.7</v>
      </c>
      <c r="O632" s="23">
        <v>48.4</v>
      </c>
      <c r="P632" s="23">
        <v>35</v>
      </c>
      <c r="Q632" s="23">
        <f t="shared" si="75"/>
        <v>36.05</v>
      </c>
      <c r="S632">
        <v>2.14E-05</v>
      </c>
      <c r="T632">
        <v>1.44E-05</v>
      </c>
      <c r="U632">
        <v>9.4E-06</v>
      </c>
      <c r="V632">
        <v>-4.5E-07</v>
      </c>
      <c r="W632">
        <v>-2.39E-07</v>
      </c>
      <c r="X632">
        <v>-6.16E-07</v>
      </c>
      <c r="Y632" s="30">
        <v>972.9</v>
      </c>
      <c r="Z632" s="30">
        <v>287.5</v>
      </c>
      <c r="AA632" s="30">
        <v>282.1</v>
      </c>
      <c r="AB632" s="30">
        <v>15.4</v>
      </c>
      <c r="AD632">
        <v>7478</v>
      </c>
      <c r="AE632">
        <v>690</v>
      </c>
      <c r="AF632">
        <v>405</v>
      </c>
      <c r="AG632">
        <v>124</v>
      </c>
      <c r="AH632">
        <v>68</v>
      </c>
      <c r="AI632">
        <v>122</v>
      </c>
      <c r="AJ632">
        <f t="shared" si="76"/>
        <v>158544.1696113074</v>
      </c>
      <c r="AK632">
        <f t="shared" si="76"/>
        <v>14628.975265017667</v>
      </c>
      <c r="AL632">
        <f t="shared" si="76"/>
        <v>8586.572438162544</v>
      </c>
      <c r="AM632">
        <f t="shared" si="76"/>
        <v>2628.975265017668</v>
      </c>
      <c r="AN632">
        <f t="shared" si="76"/>
        <v>1441.696113074205</v>
      </c>
      <c r="AO632">
        <f t="shared" si="76"/>
        <v>2586.572438162544</v>
      </c>
      <c r="AP632" s="26">
        <v>0.001</v>
      </c>
      <c r="AS632" s="26">
        <v>0.119</v>
      </c>
      <c r="AU632">
        <v>1.504489541</v>
      </c>
      <c r="AV632"/>
      <c r="AW632" s="24">
        <v>-0.003</v>
      </c>
    </row>
    <row r="633" spans="1:49" ht="12.75">
      <c r="A633" s="19">
        <v>37694</v>
      </c>
      <c r="B633" s="22">
        <v>73</v>
      </c>
      <c r="C633" s="21">
        <v>0.862615764</v>
      </c>
      <c r="D633" s="20">
        <v>0.862615764</v>
      </c>
      <c r="E633" s="24">
        <v>0</v>
      </c>
      <c r="F633">
        <v>38.79601059</v>
      </c>
      <c r="G633">
        <v>-76.08896037</v>
      </c>
      <c r="H633" s="26">
        <v>1026</v>
      </c>
      <c r="I633" s="23">
        <f t="shared" si="71"/>
        <v>990.85</v>
      </c>
      <c r="J633">
        <f t="shared" si="72"/>
        <v>185.63570396566718</v>
      </c>
      <c r="K633" s="23">
        <f t="shared" si="73"/>
        <v>429.1357039656672</v>
      </c>
      <c r="L633" s="23">
        <f t="shared" si="70"/>
        <v>448.1547039656672</v>
      </c>
      <c r="M633" s="23">
        <f t="shared" si="74"/>
        <v>438.6452039656672</v>
      </c>
      <c r="N633" s="23">
        <v>1.3</v>
      </c>
      <c r="O633" s="23">
        <v>48.7</v>
      </c>
      <c r="P633" s="23">
        <v>33.3</v>
      </c>
      <c r="Q633" s="23">
        <f t="shared" si="75"/>
        <v>34.15</v>
      </c>
      <c r="S633"/>
      <c r="T633"/>
      <c r="Y633" s="30"/>
      <c r="Z633" s="30"/>
      <c r="AA633" s="30"/>
      <c r="AB633" s="30"/>
      <c r="AD633">
        <v>7689</v>
      </c>
      <c r="AE633">
        <v>690</v>
      </c>
      <c r="AF633">
        <v>402</v>
      </c>
      <c r="AG633">
        <v>141</v>
      </c>
      <c r="AH633">
        <v>61</v>
      </c>
      <c r="AI633">
        <v>115</v>
      </c>
      <c r="AJ633">
        <f t="shared" si="76"/>
        <v>163017.66784452298</v>
      </c>
      <c r="AK633">
        <f t="shared" si="76"/>
        <v>14628.975265017667</v>
      </c>
      <c r="AL633">
        <f t="shared" si="76"/>
        <v>8522.968197879858</v>
      </c>
      <c r="AM633">
        <f t="shared" si="76"/>
        <v>2989.399293286219</v>
      </c>
      <c r="AN633">
        <f t="shared" si="76"/>
        <v>1293.286219081272</v>
      </c>
      <c r="AO633">
        <f t="shared" si="76"/>
        <v>2438.1625441696115</v>
      </c>
      <c r="AP633" s="26">
        <v>0.006</v>
      </c>
      <c r="AS633" s="26">
        <v>0.132</v>
      </c>
      <c r="AU633">
        <v>1.534912467</v>
      </c>
      <c r="AV633"/>
      <c r="AW633" s="24">
        <v>0.004</v>
      </c>
    </row>
    <row r="634" spans="1:49" ht="12.75">
      <c r="A634" s="19">
        <v>37694</v>
      </c>
      <c r="B634" s="22">
        <v>73</v>
      </c>
      <c r="C634" s="21">
        <v>0.862731457</v>
      </c>
      <c r="D634" s="20">
        <v>0.862731457</v>
      </c>
      <c r="E634" s="24">
        <v>0</v>
      </c>
      <c r="F634">
        <v>38.79463606</v>
      </c>
      <c r="G634">
        <v>-76.08277074</v>
      </c>
      <c r="H634" s="26">
        <v>1024.3</v>
      </c>
      <c r="I634" s="23">
        <f t="shared" si="71"/>
        <v>989.15</v>
      </c>
      <c r="J634">
        <f t="shared" si="72"/>
        <v>199.8950179062802</v>
      </c>
      <c r="K634" s="23">
        <f t="shared" si="73"/>
        <v>443.3950179062802</v>
      </c>
      <c r="L634" s="23">
        <f t="shared" si="70"/>
        <v>462.4140179062802</v>
      </c>
      <c r="M634" s="23">
        <f t="shared" si="74"/>
        <v>452.9045179062802</v>
      </c>
      <c r="N634" s="23">
        <v>0.9</v>
      </c>
      <c r="O634" s="23">
        <v>49.3</v>
      </c>
      <c r="P634" s="23">
        <v>35.8</v>
      </c>
      <c r="Q634" s="23">
        <f t="shared" si="75"/>
        <v>34.55</v>
      </c>
      <c r="S634"/>
      <c r="T634"/>
      <c r="Y634" s="30"/>
      <c r="Z634" s="30"/>
      <c r="AA634" s="30"/>
      <c r="AB634" s="30"/>
      <c r="AD634">
        <v>7652</v>
      </c>
      <c r="AE634">
        <v>771</v>
      </c>
      <c r="AF634">
        <v>425</v>
      </c>
      <c r="AG634">
        <v>159</v>
      </c>
      <c r="AH634">
        <v>52</v>
      </c>
      <c r="AI634">
        <v>128</v>
      </c>
      <c r="AJ634">
        <f t="shared" si="76"/>
        <v>162233.21554770318</v>
      </c>
      <c r="AK634">
        <f t="shared" si="76"/>
        <v>16346.289752650177</v>
      </c>
      <c r="AL634">
        <f t="shared" si="76"/>
        <v>9010.60070671378</v>
      </c>
      <c r="AM634">
        <f t="shared" si="76"/>
        <v>3371.024734982332</v>
      </c>
      <c r="AN634">
        <f t="shared" si="76"/>
        <v>1102.4734982332154</v>
      </c>
      <c r="AO634">
        <f t="shared" si="76"/>
        <v>2713.780918727915</v>
      </c>
      <c r="AP634" s="26">
        <v>0.006</v>
      </c>
      <c r="AS634" s="26">
        <v>0.114</v>
      </c>
      <c r="AU634">
        <v>1.491772413</v>
      </c>
      <c r="AV634"/>
      <c r="AW634" s="24">
        <v>0.01</v>
      </c>
    </row>
    <row r="635" spans="1:49" ht="12.75">
      <c r="A635" s="19">
        <v>37694</v>
      </c>
      <c r="B635" s="22">
        <v>73</v>
      </c>
      <c r="C635" s="21">
        <v>0.862847209</v>
      </c>
      <c r="D635" s="20">
        <v>0.862847209</v>
      </c>
      <c r="E635" s="24">
        <v>0</v>
      </c>
      <c r="F635">
        <v>38.79435814</v>
      </c>
      <c r="G635">
        <v>-76.07652869</v>
      </c>
      <c r="H635" s="26">
        <v>1020.1</v>
      </c>
      <c r="I635" s="23">
        <f t="shared" si="71"/>
        <v>984.95</v>
      </c>
      <c r="J635">
        <f t="shared" si="72"/>
        <v>235.22924452624966</v>
      </c>
      <c r="K635" s="23">
        <f t="shared" si="73"/>
        <v>478.72924452624966</v>
      </c>
      <c r="L635" s="23">
        <f t="shared" si="70"/>
        <v>497.74824452624966</v>
      </c>
      <c r="M635" s="23">
        <f t="shared" si="74"/>
        <v>488.23874452624966</v>
      </c>
      <c r="N635" s="23">
        <v>1</v>
      </c>
      <c r="O635" s="23">
        <v>49.7</v>
      </c>
      <c r="P635" s="23">
        <v>34.1</v>
      </c>
      <c r="Q635" s="23">
        <f t="shared" si="75"/>
        <v>34.95</v>
      </c>
      <c r="S635"/>
      <c r="T635"/>
      <c r="Y635" s="30"/>
      <c r="Z635" s="30"/>
      <c r="AA635" s="30"/>
      <c r="AB635" s="30"/>
      <c r="AD635">
        <v>7465</v>
      </c>
      <c r="AE635">
        <v>662</v>
      </c>
      <c r="AF635">
        <v>375</v>
      </c>
      <c r="AG635">
        <v>119</v>
      </c>
      <c r="AH635">
        <v>55</v>
      </c>
      <c r="AI635">
        <v>123</v>
      </c>
      <c r="AJ635">
        <f t="shared" si="76"/>
        <v>158268.5512367491</v>
      </c>
      <c r="AK635">
        <f t="shared" si="76"/>
        <v>14035.335689045936</v>
      </c>
      <c r="AL635">
        <f t="shared" si="76"/>
        <v>7950.530035335689</v>
      </c>
      <c r="AM635">
        <f t="shared" si="76"/>
        <v>2522.9681978798585</v>
      </c>
      <c r="AN635">
        <f t="shared" si="76"/>
        <v>1166.077738515901</v>
      </c>
      <c r="AO635">
        <f t="shared" si="76"/>
        <v>2607.773851590106</v>
      </c>
      <c r="AP635" s="26">
        <v>0.008</v>
      </c>
      <c r="AS635" s="26">
        <v>0.123</v>
      </c>
      <c r="AU635">
        <v>1.489138484</v>
      </c>
      <c r="AV635"/>
      <c r="AW635" s="24">
        <v>0.009</v>
      </c>
    </row>
    <row r="636" spans="1:49" ht="12.75">
      <c r="A636" s="19">
        <v>37694</v>
      </c>
      <c r="B636" s="22">
        <v>73</v>
      </c>
      <c r="C636" s="21">
        <v>0.862962961</v>
      </c>
      <c r="D636" s="20">
        <v>0.862962961</v>
      </c>
      <c r="E636" s="24">
        <v>0</v>
      </c>
      <c r="F636">
        <v>38.79568872</v>
      </c>
      <c r="G636">
        <v>-76.07057224</v>
      </c>
      <c r="H636" s="26">
        <v>1017.7</v>
      </c>
      <c r="I636" s="23">
        <f t="shared" si="71"/>
        <v>982.5500000000001</v>
      </c>
      <c r="J636">
        <f t="shared" si="72"/>
        <v>255.4879415301695</v>
      </c>
      <c r="K636" s="23">
        <f t="shared" si="73"/>
        <v>498.9879415301695</v>
      </c>
      <c r="L636" s="23">
        <f t="shared" si="70"/>
        <v>518.0069415301696</v>
      </c>
      <c r="M636" s="23">
        <f t="shared" si="74"/>
        <v>508.49744153016957</v>
      </c>
      <c r="N636" s="23">
        <v>0.7</v>
      </c>
      <c r="O636" s="23">
        <v>49.3</v>
      </c>
      <c r="P636" s="23">
        <v>37.5</v>
      </c>
      <c r="Q636" s="23">
        <f t="shared" si="75"/>
        <v>35.8</v>
      </c>
      <c r="S636">
        <v>2.01E-05</v>
      </c>
      <c r="T636">
        <v>1.42E-05</v>
      </c>
      <c r="U636">
        <v>9.31E-06</v>
      </c>
      <c r="V636">
        <v>-3.81E-07</v>
      </c>
      <c r="W636">
        <v>-1.77E-07</v>
      </c>
      <c r="X636">
        <v>-5.33E-07</v>
      </c>
      <c r="Y636" s="30">
        <v>962.8</v>
      </c>
      <c r="Z636" s="30">
        <v>287.4</v>
      </c>
      <c r="AA636" s="30">
        <v>282.1</v>
      </c>
      <c r="AB636" s="30">
        <v>15.8</v>
      </c>
      <c r="AC636">
        <v>15795</v>
      </c>
      <c r="AD636">
        <v>7492</v>
      </c>
      <c r="AE636">
        <v>640</v>
      </c>
      <c r="AF636">
        <v>378</v>
      </c>
      <c r="AG636">
        <v>127</v>
      </c>
      <c r="AH636">
        <v>51</v>
      </c>
      <c r="AI636">
        <v>124</v>
      </c>
      <c r="AJ636">
        <f t="shared" si="76"/>
        <v>158840.9893992933</v>
      </c>
      <c r="AK636">
        <f t="shared" si="76"/>
        <v>13568.904593639576</v>
      </c>
      <c r="AL636">
        <f t="shared" si="76"/>
        <v>8014.134275618374</v>
      </c>
      <c r="AM636">
        <f t="shared" si="76"/>
        <v>2692.5795053003535</v>
      </c>
      <c r="AN636">
        <f t="shared" si="76"/>
        <v>1081.2720848056538</v>
      </c>
      <c r="AO636">
        <f t="shared" si="76"/>
        <v>2628.975265017668</v>
      </c>
      <c r="AP636" s="26">
        <v>0.001</v>
      </c>
      <c r="AS636" s="26">
        <v>0.121</v>
      </c>
      <c r="AU636">
        <v>1.550759912</v>
      </c>
      <c r="AV636"/>
      <c r="AW636" s="24">
        <v>0.003</v>
      </c>
    </row>
    <row r="637" spans="1:49" ht="12.75">
      <c r="A637" s="19">
        <v>37694</v>
      </c>
      <c r="B637" s="22">
        <v>73</v>
      </c>
      <c r="C637" s="21">
        <v>0.863078713</v>
      </c>
      <c r="D637" s="20">
        <v>0.863078713</v>
      </c>
      <c r="E637" s="24">
        <v>0</v>
      </c>
      <c r="F637">
        <v>38.79861147</v>
      </c>
      <c r="G637">
        <v>-76.06577257</v>
      </c>
      <c r="H637" s="26">
        <v>1015.9</v>
      </c>
      <c r="I637" s="23">
        <f t="shared" si="71"/>
        <v>980.75</v>
      </c>
      <c r="J637">
        <f t="shared" si="72"/>
        <v>270.7144648914616</v>
      </c>
      <c r="K637" s="23">
        <f t="shared" si="73"/>
        <v>514.2144648914616</v>
      </c>
      <c r="L637" s="23">
        <f t="shared" si="70"/>
        <v>533.2334648914616</v>
      </c>
      <c r="M637" s="23">
        <f t="shared" si="74"/>
        <v>523.7239648914616</v>
      </c>
      <c r="N637" s="23">
        <v>0.8</v>
      </c>
      <c r="O637" s="23">
        <v>48.8</v>
      </c>
      <c r="P637" s="23">
        <v>35.6</v>
      </c>
      <c r="Q637" s="23">
        <f t="shared" si="75"/>
        <v>36.55</v>
      </c>
      <c r="S637"/>
      <c r="T637"/>
      <c r="Y637" s="30"/>
      <c r="Z637" s="30"/>
      <c r="AA637" s="30"/>
      <c r="AB637" s="30"/>
      <c r="AD637">
        <v>7374</v>
      </c>
      <c r="AE637">
        <v>712</v>
      </c>
      <c r="AF637">
        <v>366</v>
      </c>
      <c r="AG637">
        <v>130</v>
      </c>
      <c r="AH637">
        <v>53</v>
      </c>
      <c r="AI637">
        <v>115</v>
      </c>
      <c r="AJ637">
        <f t="shared" si="76"/>
        <v>156339.22261484098</v>
      </c>
      <c r="AK637">
        <f t="shared" si="76"/>
        <v>15095.406360424027</v>
      </c>
      <c r="AL637">
        <f t="shared" si="76"/>
        <v>7759.717314487632</v>
      </c>
      <c r="AM637">
        <f t="shared" si="76"/>
        <v>2756.1837455830387</v>
      </c>
      <c r="AN637">
        <f t="shared" si="76"/>
        <v>1123.6749116607773</v>
      </c>
      <c r="AO637">
        <f t="shared" si="76"/>
        <v>2438.1625441696115</v>
      </c>
      <c r="AP637" s="26">
        <v>0.006</v>
      </c>
      <c r="AS637" s="26">
        <v>0.125</v>
      </c>
      <c r="AU637">
        <v>1.566284895</v>
      </c>
      <c r="AV637"/>
      <c r="AW637" s="24">
        <v>0.005</v>
      </c>
    </row>
    <row r="638" spans="1:49" ht="12.75">
      <c r="A638" s="19">
        <v>37694</v>
      </c>
      <c r="B638" s="22">
        <v>73</v>
      </c>
      <c r="C638" s="21">
        <v>0.863194466</v>
      </c>
      <c r="D638" s="20">
        <v>0.863194466</v>
      </c>
      <c r="E638" s="24">
        <v>0</v>
      </c>
      <c r="F638">
        <v>38.80311066</v>
      </c>
      <c r="G638">
        <v>-76.06353157</v>
      </c>
      <c r="H638" s="26">
        <v>1013.2</v>
      </c>
      <c r="I638" s="23">
        <f t="shared" si="71"/>
        <v>978.0500000000001</v>
      </c>
      <c r="J638">
        <f t="shared" si="72"/>
        <v>293.60672842420394</v>
      </c>
      <c r="K638" s="23">
        <f t="shared" si="73"/>
        <v>537.106728424204</v>
      </c>
      <c r="L638" s="23">
        <f t="shared" si="70"/>
        <v>556.125728424204</v>
      </c>
      <c r="M638" s="23">
        <f t="shared" si="74"/>
        <v>546.616228424204</v>
      </c>
      <c r="N638" s="23">
        <v>0.7</v>
      </c>
      <c r="O638" s="23">
        <v>48</v>
      </c>
      <c r="P638" s="23">
        <v>35</v>
      </c>
      <c r="Q638" s="23">
        <f t="shared" si="75"/>
        <v>35.3</v>
      </c>
      <c r="S638"/>
      <c r="T638"/>
      <c r="Y638" s="30"/>
      <c r="Z638" s="30"/>
      <c r="AA638" s="30"/>
      <c r="AB638" s="30"/>
      <c r="AD638">
        <v>7178</v>
      </c>
      <c r="AE638">
        <v>680</v>
      </c>
      <c r="AF638">
        <v>402</v>
      </c>
      <c r="AG638">
        <v>143</v>
      </c>
      <c r="AH638">
        <v>45</v>
      </c>
      <c r="AI638">
        <v>158</v>
      </c>
      <c r="AJ638">
        <f t="shared" si="76"/>
        <v>152183.74558303886</v>
      </c>
      <c r="AK638">
        <f t="shared" si="76"/>
        <v>14416.96113074205</v>
      </c>
      <c r="AL638">
        <f t="shared" si="76"/>
        <v>8522.968197879858</v>
      </c>
      <c r="AM638">
        <f t="shared" si="76"/>
        <v>3031.8021201413426</v>
      </c>
      <c r="AN638">
        <f t="shared" si="76"/>
        <v>954.0636042402826</v>
      </c>
      <c r="AO638">
        <f t="shared" si="76"/>
        <v>3349.8233215547702</v>
      </c>
      <c r="AP638" s="26">
        <v>0.001</v>
      </c>
      <c r="AS638" s="26">
        <v>0.118</v>
      </c>
      <c r="AU638">
        <v>1.587862372</v>
      </c>
      <c r="AV638"/>
      <c r="AW638" s="24">
        <v>-0.002</v>
      </c>
    </row>
    <row r="639" spans="1:49" ht="12.75">
      <c r="A639" s="19">
        <v>37694</v>
      </c>
      <c r="B639" s="22">
        <v>73</v>
      </c>
      <c r="C639" s="21">
        <v>0.863310158</v>
      </c>
      <c r="D639" s="20">
        <v>0.863310158</v>
      </c>
      <c r="E639" s="24">
        <v>0</v>
      </c>
      <c r="F639">
        <v>38.80808604</v>
      </c>
      <c r="G639">
        <v>-76.06410612</v>
      </c>
      <c r="H639" s="26">
        <v>1011.1</v>
      </c>
      <c r="I639" s="23">
        <f t="shared" si="71"/>
        <v>975.95</v>
      </c>
      <c r="J639">
        <f t="shared" si="72"/>
        <v>311.45555605477267</v>
      </c>
      <c r="K639" s="23">
        <f t="shared" si="73"/>
        <v>554.9555560547726</v>
      </c>
      <c r="L639" s="23">
        <f t="shared" si="70"/>
        <v>573.9745560547726</v>
      </c>
      <c r="M639" s="23">
        <f t="shared" si="74"/>
        <v>564.4650560547726</v>
      </c>
      <c r="N639" s="23">
        <v>0.7</v>
      </c>
      <c r="O639" s="23">
        <v>47.7</v>
      </c>
      <c r="P639" s="23">
        <v>33.1</v>
      </c>
      <c r="Q639" s="23">
        <f t="shared" si="75"/>
        <v>34.05</v>
      </c>
      <c r="S639">
        <v>1.93E-05</v>
      </c>
      <c r="T639">
        <v>1.38E-05</v>
      </c>
      <c r="U639">
        <v>8.73E-06</v>
      </c>
      <c r="V639">
        <v>-2.27E-07</v>
      </c>
      <c r="W639">
        <v>-1.05E-07</v>
      </c>
      <c r="X639">
        <v>-5.58E-07</v>
      </c>
      <c r="Y639" s="30">
        <v>954.7</v>
      </c>
      <c r="Z639" s="30">
        <v>287.5</v>
      </c>
      <c r="AA639" s="30">
        <v>282.1</v>
      </c>
      <c r="AB639" s="30">
        <v>16</v>
      </c>
      <c r="AD639">
        <v>7211</v>
      </c>
      <c r="AE639">
        <v>655</v>
      </c>
      <c r="AF639">
        <v>369</v>
      </c>
      <c r="AG639">
        <v>141</v>
      </c>
      <c r="AH639">
        <v>46</v>
      </c>
      <c r="AI639">
        <v>127</v>
      </c>
      <c r="AJ639">
        <f t="shared" si="76"/>
        <v>152883.3922261484</v>
      </c>
      <c r="AK639">
        <f t="shared" si="76"/>
        <v>13886.925795053003</v>
      </c>
      <c r="AL639">
        <f t="shared" si="76"/>
        <v>7823.321554770318</v>
      </c>
      <c r="AM639">
        <f t="shared" si="76"/>
        <v>2989.399293286219</v>
      </c>
      <c r="AN639">
        <f t="shared" si="76"/>
        <v>975.2650176678445</v>
      </c>
      <c r="AO639">
        <f t="shared" si="76"/>
        <v>2692.5795053003535</v>
      </c>
      <c r="AP639" s="26">
        <v>0.008</v>
      </c>
      <c r="AS639" s="26">
        <v>0.146</v>
      </c>
      <c r="AU639">
        <v>1.658795595</v>
      </c>
      <c r="AV639"/>
      <c r="AW639" s="24">
        <v>0.008</v>
      </c>
    </row>
    <row r="640" spans="1:49" ht="12.75">
      <c r="A640" s="19">
        <v>37694</v>
      </c>
      <c r="B640" s="22">
        <v>73</v>
      </c>
      <c r="C640" s="21">
        <v>0.86342591</v>
      </c>
      <c r="D640" s="20">
        <v>0.86342591</v>
      </c>
      <c r="E640" s="24">
        <v>0</v>
      </c>
      <c r="F640">
        <v>38.81255197</v>
      </c>
      <c r="G640">
        <v>-76.06761693</v>
      </c>
      <c r="H640" s="26">
        <v>1008.6</v>
      </c>
      <c r="I640" s="23">
        <f t="shared" si="71"/>
        <v>973.45</v>
      </c>
      <c r="J640">
        <f t="shared" si="72"/>
        <v>332.7543041937321</v>
      </c>
      <c r="K640" s="23">
        <f t="shared" si="73"/>
        <v>576.2543041937321</v>
      </c>
      <c r="L640" s="23">
        <f t="shared" si="70"/>
        <v>595.2733041937321</v>
      </c>
      <c r="M640" s="23">
        <f t="shared" si="74"/>
        <v>585.7638041937321</v>
      </c>
      <c r="N640" s="23">
        <v>0.6</v>
      </c>
      <c r="O640" s="23">
        <v>47.1</v>
      </c>
      <c r="P640" s="23">
        <v>34.8</v>
      </c>
      <c r="Q640" s="23">
        <f t="shared" si="75"/>
        <v>33.95</v>
      </c>
      <c r="S640"/>
      <c r="T640"/>
      <c r="Y640" s="30"/>
      <c r="Z640" s="30"/>
      <c r="AA640" s="30"/>
      <c r="AB640" s="30"/>
      <c r="AD640">
        <v>6853</v>
      </c>
      <c r="AE640">
        <v>643</v>
      </c>
      <c r="AF640">
        <v>357</v>
      </c>
      <c r="AG640">
        <v>136</v>
      </c>
      <c r="AH640">
        <v>61</v>
      </c>
      <c r="AI640">
        <v>106</v>
      </c>
      <c r="AJ640">
        <f t="shared" si="76"/>
        <v>145293.28621908126</v>
      </c>
      <c r="AK640">
        <f t="shared" si="76"/>
        <v>13632.50883392226</v>
      </c>
      <c r="AL640">
        <f t="shared" si="76"/>
        <v>7568.904593639576</v>
      </c>
      <c r="AM640">
        <f t="shared" si="76"/>
        <v>2883.39222614841</v>
      </c>
      <c r="AN640">
        <f t="shared" si="76"/>
        <v>1293.286219081272</v>
      </c>
      <c r="AO640">
        <f t="shared" si="76"/>
        <v>2247.3498233215546</v>
      </c>
      <c r="AP640" s="26">
        <v>0.005</v>
      </c>
      <c r="AS640" s="26">
        <v>0.13</v>
      </c>
      <c r="AU640">
        <v>1.704120398</v>
      </c>
      <c r="AV640"/>
      <c r="AW640" s="24">
        <v>0.01</v>
      </c>
    </row>
    <row r="641" spans="1:49" ht="12.75">
      <c r="A641" s="19">
        <v>37694</v>
      </c>
      <c r="B641" s="22">
        <v>73</v>
      </c>
      <c r="C641" s="21">
        <v>0.863541663</v>
      </c>
      <c r="D641" s="20">
        <v>0.863541663</v>
      </c>
      <c r="E641" s="24">
        <v>0</v>
      </c>
      <c r="F641">
        <v>38.81556333</v>
      </c>
      <c r="G641">
        <v>-76.0732075</v>
      </c>
      <c r="H641" s="26">
        <v>1005.8</v>
      </c>
      <c r="I641" s="23">
        <f t="shared" si="71"/>
        <v>970.65</v>
      </c>
      <c r="J641">
        <f t="shared" si="72"/>
        <v>356.67393787353404</v>
      </c>
      <c r="K641" s="23">
        <f t="shared" si="73"/>
        <v>600.173937873534</v>
      </c>
      <c r="L641" s="23">
        <f t="shared" si="70"/>
        <v>619.192937873534</v>
      </c>
      <c r="M641" s="23">
        <f t="shared" si="74"/>
        <v>609.683437873534</v>
      </c>
      <c r="N641" s="23">
        <v>0.4</v>
      </c>
      <c r="O641" s="23">
        <v>47</v>
      </c>
      <c r="P641" s="23">
        <v>34.3</v>
      </c>
      <c r="Q641" s="23">
        <f t="shared" si="75"/>
        <v>34.55</v>
      </c>
      <c r="S641"/>
      <c r="T641"/>
      <c r="Y641" s="30"/>
      <c r="Z641" s="30"/>
      <c r="AA641" s="30"/>
      <c r="AB641" s="30"/>
      <c r="AD641">
        <v>6794</v>
      </c>
      <c r="AE641">
        <v>656</v>
      </c>
      <c r="AF641">
        <v>428</v>
      </c>
      <c r="AG641">
        <v>113</v>
      </c>
      <c r="AH641">
        <v>56</v>
      </c>
      <c r="AI641">
        <v>116</v>
      </c>
      <c r="AJ641">
        <f t="shared" si="76"/>
        <v>144042.40282685513</v>
      </c>
      <c r="AK641">
        <f t="shared" si="76"/>
        <v>13908.127208480564</v>
      </c>
      <c r="AL641">
        <f t="shared" si="76"/>
        <v>9074.204946996466</v>
      </c>
      <c r="AM641">
        <f t="shared" si="76"/>
        <v>2395.7597173144877</v>
      </c>
      <c r="AN641">
        <f t="shared" si="76"/>
        <v>1187.279151943463</v>
      </c>
      <c r="AO641">
        <f t="shared" si="76"/>
        <v>2459.363957597173</v>
      </c>
      <c r="AP641" s="26">
        <v>0.005</v>
      </c>
      <c r="AS641" s="26">
        <v>0.143</v>
      </c>
      <c r="AU641">
        <v>1.79274714</v>
      </c>
      <c r="AV641"/>
      <c r="AW641" s="24">
        <v>0.006</v>
      </c>
    </row>
    <row r="642" spans="1:49" ht="12.75">
      <c r="A642" s="19">
        <v>37694</v>
      </c>
      <c r="B642" s="22">
        <v>73</v>
      </c>
      <c r="C642" s="21">
        <v>0.863657415</v>
      </c>
      <c r="D642" s="20">
        <v>0.863657415</v>
      </c>
      <c r="E642" s="24">
        <v>0</v>
      </c>
      <c r="F642">
        <v>38.81608104</v>
      </c>
      <c r="G642">
        <v>-76.07998125</v>
      </c>
      <c r="H642" s="26">
        <v>1002.4</v>
      </c>
      <c r="I642" s="23">
        <f t="shared" si="71"/>
        <v>967.25</v>
      </c>
      <c r="J642">
        <f t="shared" si="72"/>
        <v>385.8121427696835</v>
      </c>
      <c r="K642" s="23">
        <f t="shared" si="73"/>
        <v>629.3121427696835</v>
      </c>
      <c r="L642" s="23">
        <f t="shared" si="70"/>
        <v>648.3311427696835</v>
      </c>
      <c r="M642" s="23">
        <f t="shared" si="74"/>
        <v>638.8216427696835</v>
      </c>
      <c r="N642" s="23">
        <v>-0.1</v>
      </c>
      <c r="O642" s="23">
        <v>47.9</v>
      </c>
      <c r="P642" s="23">
        <v>36.4</v>
      </c>
      <c r="Q642" s="23">
        <f t="shared" si="75"/>
        <v>35.349999999999994</v>
      </c>
      <c r="S642">
        <v>2.06E-05</v>
      </c>
      <c r="T642">
        <v>1.38E-05</v>
      </c>
      <c r="U642">
        <v>8.85E-06</v>
      </c>
      <c r="V642">
        <v>-1.32E-07</v>
      </c>
      <c r="W642">
        <v>-1.33E-07</v>
      </c>
      <c r="X642">
        <v>-5.82E-07</v>
      </c>
      <c r="Y642" s="30">
        <v>947.4</v>
      </c>
      <c r="Z642" s="30">
        <v>287.5</v>
      </c>
      <c r="AA642" s="30">
        <v>282.2</v>
      </c>
      <c r="AB642" s="30">
        <v>16</v>
      </c>
      <c r="AC642">
        <v>15713</v>
      </c>
      <c r="AD642">
        <v>6913</v>
      </c>
      <c r="AE642">
        <v>630</v>
      </c>
      <c r="AF642">
        <v>395</v>
      </c>
      <c r="AG642">
        <v>105</v>
      </c>
      <c r="AH642">
        <v>43</v>
      </c>
      <c r="AI642">
        <v>100</v>
      </c>
      <c r="AJ642">
        <f t="shared" si="76"/>
        <v>146565.37102473498</v>
      </c>
      <c r="AK642">
        <f t="shared" si="76"/>
        <v>13356.890459363958</v>
      </c>
      <c r="AL642">
        <f t="shared" si="76"/>
        <v>8374.558303886926</v>
      </c>
      <c r="AM642">
        <f t="shared" si="76"/>
        <v>2226.1484098939927</v>
      </c>
      <c r="AN642">
        <f t="shared" si="76"/>
        <v>911.660777385159</v>
      </c>
      <c r="AO642">
        <f t="shared" si="76"/>
        <v>2120.141342756184</v>
      </c>
      <c r="AP642" s="26">
        <v>0.007</v>
      </c>
      <c r="AS642" s="26">
        <v>0.144</v>
      </c>
      <c r="AU642">
        <v>1.801287293</v>
      </c>
      <c r="AV642"/>
      <c r="AW642" s="24">
        <v>0.006</v>
      </c>
    </row>
    <row r="643" spans="1:49" ht="12.75">
      <c r="A643" s="19">
        <v>37694</v>
      </c>
      <c r="B643" s="22">
        <v>73</v>
      </c>
      <c r="C643" s="21">
        <v>0.863773167</v>
      </c>
      <c r="D643" s="20">
        <v>0.863773167</v>
      </c>
      <c r="E643" s="24">
        <v>0</v>
      </c>
      <c r="F643">
        <v>38.81419133</v>
      </c>
      <c r="G643">
        <v>-76.08662583</v>
      </c>
      <c r="H643" s="26">
        <v>1000.4</v>
      </c>
      <c r="I643" s="23">
        <f t="shared" si="71"/>
        <v>965.25</v>
      </c>
      <c r="J643">
        <f t="shared" si="72"/>
        <v>403.00014657144766</v>
      </c>
      <c r="K643" s="23">
        <f t="shared" si="73"/>
        <v>646.5001465714477</v>
      </c>
      <c r="L643" s="23">
        <f t="shared" si="70"/>
        <v>665.5191465714477</v>
      </c>
      <c r="M643" s="23">
        <f t="shared" si="74"/>
        <v>656.0096465714477</v>
      </c>
      <c r="N643" s="23">
        <v>-0.2</v>
      </c>
      <c r="O643" s="23">
        <v>48.8</v>
      </c>
      <c r="P643" s="23">
        <v>33.8</v>
      </c>
      <c r="Q643" s="23">
        <f t="shared" si="75"/>
        <v>35.099999999999994</v>
      </c>
      <c r="S643"/>
      <c r="T643"/>
      <c r="Y643" s="30"/>
      <c r="Z643" s="30"/>
      <c r="AA643" s="30"/>
      <c r="AB643" s="30"/>
      <c r="AD643">
        <v>6725</v>
      </c>
      <c r="AE643">
        <v>692</v>
      </c>
      <c r="AF643">
        <v>354</v>
      </c>
      <c r="AG643">
        <v>161</v>
      </c>
      <c r="AH643">
        <v>41</v>
      </c>
      <c r="AI643">
        <v>117</v>
      </c>
      <c r="AJ643">
        <f t="shared" si="76"/>
        <v>142579.50530035334</v>
      </c>
      <c r="AK643">
        <f t="shared" si="76"/>
        <v>14671.378091872792</v>
      </c>
      <c r="AL643">
        <f t="shared" si="76"/>
        <v>7505.30035335689</v>
      </c>
      <c r="AM643">
        <f t="shared" si="76"/>
        <v>3413.427561837456</v>
      </c>
      <c r="AN643">
        <f t="shared" si="76"/>
        <v>869.2579505300353</v>
      </c>
      <c r="AO643">
        <f t="shared" si="76"/>
        <v>2480.5653710247348</v>
      </c>
      <c r="AP643" s="26">
        <v>0.006</v>
      </c>
      <c r="AS643" s="26">
        <v>0.141</v>
      </c>
      <c r="AU643">
        <v>1.723689079</v>
      </c>
      <c r="AV643"/>
      <c r="AW643" s="24">
        <v>0.004</v>
      </c>
    </row>
    <row r="644" spans="1:49" ht="12.75">
      <c r="A644" s="19">
        <v>37694</v>
      </c>
      <c r="B644" s="22">
        <v>73</v>
      </c>
      <c r="C644" s="21">
        <v>0.86388886</v>
      </c>
      <c r="D644" s="20">
        <v>0.86388886</v>
      </c>
      <c r="E644" s="24">
        <v>0</v>
      </c>
      <c r="F644">
        <v>38.81035528</v>
      </c>
      <c r="G644">
        <v>-76.0914151</v>
      </c>
      <c r="H644" s="26">
        <v>998.7</v>
      </c>
      <c r="I644" s="23">
        <f t="shared" si="71"/>
        <v>963.5500000000001</v>
      </c>
      <c r="J644">
        <f t="shared" si="72"/>
        <v>417.6379742236764</v>
      </c>
      <c r="K644" s="23">
        <f t="shared" si="73"/>
        <v>661.1379742236763</v>
      </c>
      <c r="L644" s="23">
        <f t="shared" si="70"/>
        <v>680.1569742236763</v>
      </c>
      <c r="M644" s="23">
        <f t="shared" si="74"/>
        <v>670.6474742236763</v>
      </c>
      <c r="N644" s="23">
        <v>-0.2</v>
      </c>
      <c r="O644" s="23">
        <v>47.9</v>
      </c>
      <c r="P644" s="23">
        <v>35.2</v>
      </c>
      <c r="Q644" s="23">
        <f t="shared" si="75"/>
        <v>34.5</v>
      </c>
      <c r="S644"/>
      <c r="T644"/>
      <c r="Y644" s="30"/>
      <c r="Z644" s="30"/>
      <c r="AA644" s="30"/>
      <c r="AB644" s="30"/>
      <c r="AD644">
        <v>6914</v>
      </c>
      <c r="AE644">
        <v>673</v>
      </c>
      <c r="AF644">
        <v>389</v>
      </c>
      <c r="AG644">
        <v>137</v>
      </c>
      <c r="AH644">
        <v>65</v>
      </c>
      <c r="AI644">
        <v>143</v>
      </c>
      <c r="AJ644">
        <f t="shared" si="76"/>
        <v>146586.57243816255</v>
      </c>
      <c r="AK644">
        <f t="shared" si="76"/>
        <v>14268.551236749116</v>
      </c>
      <c r="AL644">
        <f t="shared" si="76"/>
        <v>8247.349823321554</v>
      </c>
      <c r="AM644">
        <f t="shared" si="76"/>
        <v>2904.593639575972</v>
      </c>
      <c r="AN644">
        <f t="shared" si="76"/>
        <v>1378.0918727915193</v>
      </c>
      <c r="AO644">
        <f t="shared" si="76"/>
        <v>3031.8021201413426</v>
      </c>
      <c r="AP644" s="26">
        <v>0.001</v>
      </c>
      <c r="AS644" s="26">
        <v>0.149</v>
      </c>
      <c r="AU644">
        <v>1.775998116</v>
      </c>
      <c r="AV644"/>
      <c r="AW644" s="24">
        <v>-0.001</v>
      </c>
    </row>
    <row r="645" spans="1:49" ht="12.75">
      <c r="A645" s="19">
        <v>37694</v>
      </c>
      <c r="B645" s="22">
        <v>73</v>
      </c>
      <c r="C645" s="21">
        <v>0.864004612</v>
      </c>
      <c r="D645" s="20">
        <v>0.864004612</v>
      </c>
      <c r="E645" s="24">
        <v>0</v>
      </c>
      <c r="F645">
        <v>38.80495442</v>
      </c>
      <c r="G645">
        <v>-76.09305741</v>
      </c>
      <c r="H645" s="26">
        <v>995.4</v>
      </c>
      <c r="I645" s="23">
        <f t="shared" si="71"/>
        <v>960.25</v>
      </c>
      <c r="J645">
        <f t="shared" si="72"/>
        <v>446.12645161731626</v>
      </c>
      <c r="K645" s="23">
        <f t="shared" si="73"/>
        <v>689.6264516173162</v>
      </c>
      <c r="L645" s="23">
        <f t="shared" si="70"/>
        <v>708.6454516173162</v>
      </c>
      <c r="M645" s="23">
        <f t="shared" si="74"/>
        <v>699.1359516173162</v>
      </c>
      <c r="N645" s="23">
        <v>-0.6</v>
      </c>
      <c r="O645" s="23">
        <v>47.8</v>
      </c>
      <c r="P645" s="23">
        <v>30.3</v>
      </c>
      <c r="Q645" s="23">
        <f t="shared" si="75"/>
        <v>32.75</v>
      </c>
      <c r="S645">
        <v>1.97E-05</v>
      </c>
      <c r="T645">
        <v>1.3E-05</v>
      </c>
      <c r="U645">
        <v>8.63E-06</v>
      </c>
      <c r="V645">
        <v>-5.61E-09</v>
      </c>
      <c r="W645">
        <v>1.25E-09</v>
      </c>
      <c r="X645">
        <v>-4.85E-07</v>
      </c>
      <c r="Y645" s="30">
        <v>939.1</v>
      </c>
      <c r="Z645" s="30">
        <v>287.5</v>
      </c>
      <c r="AA645" s="30">
        <v>282.2</v>
      </c>
      <c r="AB645" s="30">
        <v>15.8</v>
      </c>
      <c r="AD645">
        <v>7017</v>
      </c>
      <c r="AE645">
        <v>655</v>
      </c>
      <c r="AF645">
        <v>390</v>
      </c>
      <c r="AG645">
        <v>139</v>
      </c>
      <c r="AH645">
        <v>53</v>
      </c>
      <c r="AI645">
        <v>151</v>
      </c>
      <c r="AJ645">
        <f t="shared" si="76"/>
        <v>148770.3180212014</v>
      </c>
      <c r="AK645">
        <f t="shared" si="76"/>
        <v>13886.925795053003</v>
      </c>
      <c r="AL645">
        <f t="shared" si="76"/>
        <v>8268.551236749116</v>
      </c>
      <c r="AM645">
        <f t="shared" si="76"/>
        <v>2946.9964664310955</v>
      </c>
      <c r="AN645">
        <f t="shared" si="76"/>
        <v>1123.6749116607773</v>
      </c>
      <c r="AO645">
        <f t="shared" si="76"/>
        <v>3201.4134275618376</v>
      </c>
      <c r="AP645" s="26">
        <v>0.004</v>
      </c>
      <c r="AS645" s="26">
        <v>0.138</v>
      </c>
      <c r="AU645">
        <v>1.751945734</v>
      </c>
      <c r="AV645"/>
      <c r="AW645" s="24">
        <v>0.004</v>
      </c>
    </row>
    <row r="646" spans="1:49" ht="12.75">
      <c r="A646" s="19">
        <v>37694</v>
      </c>
      <c r="B646" s="22">
        <v>73</v>
      </c>
      <c r="C646" s="21">
        <v>0.864120364</v>
      </c>
      <c r="D646" s="20">
        <v>0.864120364</v>
      </c>
      <c r="E646" s="24">
        <v>0</v>
      </c>
      <c r="F646">
        <v>38.79966809</v>
      </c>
      <c r="G646">
        <v>-76.0911806</v>
      </c>
      <c r="H646" s="26">
        <v>992.3</v>
      </c>
      <c r="I646" s="23">
        <f t="shared" si="71"/>
        <v>957.15</v>
      </c>
      <c r="J646">
        <f t="shared" si="72"/>
        <v>472.97767899076</v>
      </c>
      <c r="K646" s="23">
        <f t="shared" si="73"/>
        <v>716.4776789907601</v>
      </c>
      <c r="L646" s="23">
        <f t="shared" si="70"/>
        <v>735.4966789907601</v>
      </c>
      <c r="M646" s="23">
        <f t="shared" si="74"/>
        <v>725.9871789907601</v>
      </c>
      <c r="N646" s="23">
        <v>-0.7</v>
      </c>
      <c r="O646" s="23">
        <v>48.1</v>
      </c>
      <c r="P646" s="23">
        <v>33.4</v>
      </c>
      <c r="Q646" s="23">
        <f t="shared" si="75"/>
        <v>31.85</v>
      </c>
      <c r="S646"/>
      <c r="T646"/>
      <c r="Y646" s="30"/>
      <c r="Z646" s="30"/>
      <c r="AA646" s="30"/>
      <c r="AB646" s="30"/>
      <c r="AD646">
        <v>6979</v>
      </c>
      <c r="AE646">
        <v>729</v>
      </c>
      <c r="AF646">
        <v>371</v>
      </c>
      <c r="AG646">
        <v>105</v>
      </c>
      <c r="AH646">
        <v>50</v>
      </c>
      <c r="AI646">
        <v>123</v>
      </c>
      <c r="AJ646">
        <f t="shared" si="76"/>
        <v>147964.66431095405</v>
      </c>
      <c r="AK646">
        <f t="shared" si="76"/>
        <v>15455.830388692579</v>
      </c>
      <c r="AL646">
        <f t="shared" si="76"/>
        <v>7865.724381625441</v>
      </c>
      <c r="AM646">
        <f t="shared" si="76"/>
        <v>2226.1484098939927</v>
      </c>
      <c r="AN646">
        <f t="shared" si="76"/>
        <v>1060.070671378092</v>
      </c>
      <c r="AO646">
        <f t="shared" si="76"/>
        <v>2607.773851590106</v>
      </c>
      <c r="AP646" s="26">
        <v>0.004</v>
      </c>
      <c r="AS646" s="26">
        <v>0.112</v>
      </c>
      <c r="AU646">
        <v>1.753967524</v>
      </c>
      <c r="AV646"/>
      <c r="AW646" s="24">
        <v>0.008</v>
      </c>
    </row>
    <row r="647" spans="1:49" ht="12.75">
      <c r="A647" s="19">
        <v>37694</v>
      </c>
      <c r="B647" s="22">
        <v>73</v>
      </c>
      <c r="C647" s="21">
        <v>0.864236116</v>
      </c>
      <c r="D647" s="20">
        <v>0.864236116</v>
      </c>
      <c r="E647" s="24">
        <v>0</v>
      </c>
      <c r="F647">
        <v>38.7958395</v>
      </c>
      <c r="G647">
        <v>-76.08642932</v>
      </c>
      <c r="H647" s="26">
        <v>990.6</v>
      </c>
      <c r="I647" s="23">
        <f t="shared" si="71"/>
        <v>955.45</v>
      </c>
      <c r="J647">
        <f t="shared" si="72"/>
        <v>487.7394912358663</v>
      </c>
      <c r="K647" s="23">
        <f t="shared" si="73"/>
        <v>731.2394912358664</v>
      </c>
      <c r="L647" s="23">
        <f t="shared" si="70"/>
        <v>750.2584912358664</v>
      </c>
      <c r="M647" s="23">
        <f t="shared" si="74"/>
        <v>740.7489912358664</v>
      </c>
      <c r="N647" s="23">
        <v>-1</v>
      </c>
      <c r="O647" s="23">
        <v>48.7</v>
      </c>
      <c r="P647" s="23">
        <v>33.9</v>
      </c>
      <c r="Q647" s="23">
        <f t="shared" si="75"/>
        <v>33.65</v>
      </c>
      <c r="S647"/>
      <c r="T647"/>
      <c r="Y647" s="30"/>
      <c r="Z647" s="30"/>
      <c r="AA647" s="30"/>
      <c r="AB647" s="30"/>
      <c r="AD647">
        <v>6985</v>
      </c>
      <c r="AE647">
        <v>683</v>
      </c>
      <c r="AF647">
        <v>380</v>
      </c>
      <c r="AG647">
        <v>134</v>
      </c>
      <c r="AH647">
        <v>45</v>
      </c>
      <c r="AI647">
        <v>146</v>
      </c>
      <c r="AJ647">
        <f t="shared" si="76"/>
        <v>148091.87279151942</v>
      </c>
      <c r="AK647">
        <f t="shared" si="76"/>
        <v>14480.565371024735</v>
      </c>
      <c r="AL647">
        <f t="shared" si="76"/>
        <v>8056.537102473498</v>
      </c>
      <c r="AM647">
        <f t="shared" si="76"/>
        <v>2840.989399293286</v>
      </c>
      <c r="AN647">
        <f t="shared" si="76"/>
        <v>954.0636042402826</v>
      </c>
      <c r="AO647">
        <f t="shared" si="76"/>
        <v>3095.406360424028</v>
      </c>
      <c r="AP647" s="26">
        <v>0.003</v>
      </c>
      <c r="AS647" s="26">
        <v>0.153</v>
      </c>
      <c r="AU647">
        <v>1.765301824</v>
      </c>
      <c r="AV647"/>
      <c r="AW647" s="24">
        <v>0.004</v>
      </c>
    </row>
    <row r="648" spans="1:49" ht="12.75">
      <c r="A648" s="19">
        <v>37694</v>
      </c>
      <c r="B648" s="22">
        <v>73</v>
      </c>
      <c r="C648" s="21">
        <v>0.864351869</v>
      </c>
      <c r="D648" s="20">
        <v>0.864351869</v>
      </c>
      <c r="E648" s="24">
        <v>0</v>
      </c>
      <c r="F648">
        <v>38.79453649</v>
      </c>
      <c r="G648">
        <v>-76.08015674</v>
      </c>
      <c r="H648" s="26">
        <v>989.2</v>
      </c>
      <c r="I648" s="23">
        <f t="shared" si="71"/>
        <v>954.0500000000001</v>
      </c>
      <c r="J648">
        <f t="shared" si="72"/>
        <v>499.91601284245587</v>
      </c>
      <c r="K648" s="23">
        <f t="shared" si="73"/>
        <v>743.4160128424559</v>
      </c>
      <c r="L648" s="23">
        <f t="shared" si="70"/>
        <v>762.4350128424559</v>
      </c>
      <c r="M648" s="23">
        <f t="shared" si="74"/>
        <v>752.9255128424559</v>
      </c>
      <c r="N648" s="23">
        <v>-0.7</v>
      </c>
      <c r="O648" s="23">
        <v>48.3</v>
      </c>
      <c r="P648" s="23">
        <v>34.9</v>
      </c>
      <c r="Q648" s="23">
        <f t="shared" si="75"/>
        <v>34.4</v>
      </c>
      <c r="S648">
        <v>1.96E-05</v>
      </c>
      <c r="T648">
        <v>1.31E-05</v>
      </c>
      <c r="U648">
        <v>8.22E-06</v>
      </c>
      <c r="V648">
        <v>1.04E-07</v>
      </c>
      <c r="W648">
        <v>2.07E-08</v>
      </c>
      <c r="X648">
        <v>-5.46E-07</v>
      </c>
      <c r="Y648" s="30">
        <v>931.6</v>
      </c>
      <c r="Z648" s="30">
        <v>287.6</v>
      </c>
      <c r="AA648" s="30">
        <v>282.3</v>
      </c>
      <c r="AB648" s="30">
        <v>15.6</v>
      </c>
      <c r="AC648">
        <v>15846</v>
      </c>
      <c r="AD648">
        <v>7118</v>
      </c>
      <c r="AE648">
        <v>693</v>
      </c>
      <c r="AF648">
        <v>346</v>
      </c>
      <c r="AG648">
        <v>116</v>
      </c>
      <c r="AH648">
        <v>50</v>
      </c>
      <c r="AI648">
        <v>138</v>
      </c>
      <c r="AJ648">
        <f t="shared" si="76"/>
        <v>150911.66077738514</v>
      </c>
      <c r="AK648">
        <f t="shared" si="76"/>
        <v>14692.579505300353</v>
      </c>
      <c r="AL648">
        <f t="shared" si="76"/>
        <v>7335.689045936396</v>
      </c>
      <c r="AM648">
        <f t="shared" si="76"/>
        <v>2459.363957597173</v>
      </c>
      <c r="AN648">
        <f t="shared" si="76"/>
        <v>1060.070671378092</v>
      </c>
      <c r="AO648">
        <f t="shared" si="76"/>
        <v>2925.7950530035337</v>
      </c>
      <c r="AP648" s="26">
        <v>0.005</v>
      </c>
      <c r="AS648" s="26">
        <v>0.142</v>
      </c>
      <c r="AU648">
        <v>1.743112445</v>
      </c>
      <c r="AV648"/>
      <c r="AW648" s="24">
        <v>0.002</v>
      </c>
    </row>
    <row r="649" spans="1:49" ht="12.75">
      <c r="A649" s="19">
        <v>37694</v>
      </c>
      <c r="B649" s="22">
        <v>73</v>
      </c>
      <c r="C649" s="21">
        <v>0.864467621</v>
      </c>
      <c r="D649" s="20">
        <v>0.864467621</v>
      </c>
      <c r="E649" s="24">
        <v>0</v>
      </c>
      <c r="F649">
        <v>38.79569125</v>
      </c>
      <c r="G649">
        <v>-76.07366407</v>
      </c>
      <c r="H649" s="26">
        <v>986.8</v>
      </c>
      <c r="I649" s="23">
        <f t="shared" si="71"/>
        <v>951.65</v>
      </c>
      <c r="J649">
        <f t="shared" si="72"/>
        <v>520.8316803967535</v>
      </c>
      <c r="K649" s="23">
        <f t="shared" si="73"/>
        <v>764.3316803967535</v>
      </c>
      <c r="L649" s="23">
        <f aca="true" t="shared" si="77" ref="L649:L712">J649+262.519</f>
        <v>783.3506803967535</v>
      </c>
      <c r="M649" s="23">
        <f t="shared" si="74"/>
        <v>773.8411803967535</v>
      </c>
      <c r="N649" s="23">
        <v>-0.9</v>
      </c>
      <c r="O649" s="23">
        <v>48.8</v>
      </c>
      <c r="P649" s="23">
        <v>32.9</v>
      </c>
      <c r="Q649" s="23">
        <f t="shared" si="75"/>
        <v>33.9</v>
      </c>
      <c r="S649"/>
      <c r="T649"/>
      <c r="Y649" s="30"/>
      <c r="Z649" s="30"/>
      <c r="AA649" s="30"/>
      <c r="AB649" s="30"/>
      <c r="AD649">
        <v>7352</v>
      </c>
      <c r="AE649">
        <v>622</v>
      </c>
      <c r="AF649">
        <v>384</v>
      </c>
      <c r="AG649">
        <v>151</v>
      </c>
      <c r="AH649">
        <v>55</v>
      </c>
      <c r="AI649">
        <v>133</v>
      </c>
      <c r="AJ649">
        <f t="shared" si="76"/>
        <v>155872.79151943463</v>
      </c>
      <c r="AK649">
        <f t="shared" si="76"/>
        <v>13187.279151943463</v>
      </c>
      <c r="AL649">
        <f t="shared" si="76"/>
        <v>8141.342756183745</v>
      </c>
      <c r="AM649">
        <f t="shared" si="76"/>
        <v>3201.4134275618376</v>
      </c>
      <c r="AN649">
        <f t="shared" si="76"/>
        <v>1166.077738515901</v>
      </c>
      <c r="AO649">
        <f t="shared" si="76"/>
        <v>2819.7879858657243</v>
      </c>
      <c r="AP649" s="26">
        <v>0.004</v>
      </c>
      <c r="AS649" s="26">
        <v>0.162</v>
      </c>
      <c r="AU649">
        <v>1.828479767</v>
      </c>
      <c r="AV649"/>
      <c r="AW649" s="24">
        <v>0</v>
      </c>
    </row>
    <row r="650" spans="1:49" ht="12.75">
      <c r="A650" s="19">
        <v>37694</v>
      </c>
      <c r="B650" s="22">
        <v>73</v>
      </c>
      <c r="C650" s="21">
        <v>0.864583313</v>
      </c>
      <c r="D650" s="20">
        <v>0.864583313</v>
      </c>
      <c r="E650" s="24">
        <v>0</v>
      </c>
      <c r="F650">
        <v>38.79892173</v>
      </c>
      <c r="G650">
        <v>-76.06844083</v>
      </c>
      <c r="H650" s="26">
        <v>983.4</v>
      </c>
      <c r="I650" s="23">
        <f aca="true" t="shared" si="78" ref="I650:I713">H650-35.15</f>
        <v>948.25</v>
      </c>
      <c r="J650">
        <f aca="true" t="shared" si="79" ref="J650:J713">(8303.951372*(LN(1013.25/I650)))</f>
        <v>550.5526812963268</v>
      </c>
      <c r="K650" s="23">
        <f aca="true" t="shared" si="80" ref="K650:K713">J650+243.5</f>
        <v>794.0526812963268</v>
      </c>
      <c r="L650" s="23">
        <f t="shared" si="77"/>
        <v>813.0716812963268</v>
      </c>
      <c r="M650" s="23">
        <f aca="true" t="shared" si="81" ref="M650:M713">AVERAGE(K650:L650)</f>
        <v>803.5621812963268</v>
      </c>
      <c r="N650" s="23">
        <v>-1.2</v>
      </c>
      <c r="O650" s="23">
        <v>49</v>
      </c>
      <c r="P650" s="23">
        <v>34.7</v>
      </c>
      <c r="Q650" s="23">
        <f t="shared" si="75"/>
        <v>33.8</v>
      </c>
      <c r="S650"/>
      <c r="T650"/>
      <c r="Y650" s="30"/>
      <c r="Z650" s="30"/>
      <c r="AA650" s="30"/>
      <c r="AB650" s="30"/>
      <c r="AD650">
        <v>7460</v>
      </c>
      <c r="AE650">
        <v>726</v>
      </c>
      <c r="AF650">
        <v>357</v>
      </c>
      <c r="AG650">
        <v>130</v>
      </c>
      <c r="AH650">
        <v>44</v>
      </c>
      <c r="AI650">
        <v>122</v>
      </c>
      <c r="AJ650">
        <f t="shared" si="76"/>
        <v>158162.5441696113</v>
      </c>
      <c r="AK650">
        <f t="shared" si="76"/>
        <v>15392.226148409894</v>
      </c>
      <c r="AL650">
        <f t="shared" si="76"/>
        <v>7568.904593639576</v>
      </c>
      <c r="AM650">
        <f t="shared" si="76"/>
        <v>2756.1837455830387</v>
      </c>
      <c r="AN650">
        <f t="shared" si="76"/>
        <v>932.8621908127208</v>
      </c>
      <c r="AO650">
        <f t="shared" si="76"/>
        <v>2586.572438162544</v>
      </c>
      <c r="AP650" s="26">
        <v>0.007</v>
      </c>
      <c r="AS650" s="26">
        <v>0.121</v>
      </c>
      <c r="AU650">
        <v>1.784870863</v>
      </c>
      <c r="AV650"/>
      <c r="AW650" s="24">
        <v>0.006</v>
      </c>
    </row>
    <row r="651" spans="1:49" ht="12.75">
      <c r="A651" s="19">
        <v>37694</v>
      </c>
      <c r="B651" s="22">
        <v>73</v>
      </c>
      <c r="C651" s="21">
        <v>0.864699066</v>
      </c>
      <c r="D651" s="20">
        <v>0.864699066</v>
      </c>
      <c r="E651" s="24">
        <v>0</v>
      </c>
      <c r="F651">
        <v>38.80360514</v>
      </c>
      <c r="G651">
        <v>-76.06499779</v>
      </c>
      <c r="H651" s="26">
        <v>980.7</v>
      </c>
      <c r="I651" s="23">
        <f t="shared" si="78"/>
        <v>945.5500000000001</v>
      </c>
      <c r="J651">
        <f t="shared" si="79"/>
        <v>574.2306661895857</v>
      </c>
      <c r="K651" s="23">
        <f t="shared" si="80"/>
        <v>817.7306661895857</v>
      </c>
      <c r="L651" s="23">
        <f t="shared" si="77"/>
        <v>836.7496661895857</v>
      </c>
      <c r="M651" s="23">
        <f t="shared" si="81"/>
        <v>827.2401661895857</v>
      </c>
      <c r="N651" s="23">
        <v>-1.4</v>
      </c>
      <c r="O651" s="23">
        <v>49.1</v>
      </c>
      <c r="P651" s="23">
        <v>33.4</v>
      </c>
      <c r="Q651" s="23">
        <f t="shared" si="75"/>
        <v>34.05</v>
      </c>
      <c r="S651">
        <v>1.88E-05</v>
      </c>
      <c r="T651">
        <v>1.16E-05</v>
      </c>
      <c r="U651">
        <v>8.52E-06</v>
      </c>
      <c r="V651">
        <v>1.88E-07</v>
      </c>
      <c r="W651">
        <v>3.61E-08</v>
      </c>
      <c r="X651">
        <v>-4.4E-07</v>
      </c>
      <c r="Y651" s="30">
        <v>924.3</v>
      </c>
      <c r="Z651" s="30">
        <v>287.7</v>
      </c>
      <c r="AA651" s="30">
        <v>282.3</v>
      </c>
      <c r="AB651" s="30">
        <v>15.6</v>
      </c>
      <c r="AD651">
        <v>7558</v>
      </c>
      <c r="AE651">
        <v>727</v>
      </c>
      <c r="AF651">
        <v>397</v>
      </c>
      <c r="AG651">
        <v>114</v>
      </c>
      <c r="AH651">
        <v>50</v>
      </c>
      <c r="AI651">
        <v>130</v>
      </c>
      <c r="AJ651">
        <f t="shared" si="76"/>
        <v>160240.28268551236</v>
      </c>
      <c r="AK651">
        <f t="shared" si="76"/>
        <v>15413.427561837456</v>
      </c>
      <c r="AL651">
        <f t="shared" si="76"/>
        <v>8416.96113074205</v>
      </c>
      <c r="AM651">
        <f t="shared" si="76"/>
        <v>2416.9611307420496</v>
      </c>
      <c r="AN651">
        <f t="shared" si="76"/>
        <v>1060.070671378092</v>
      </c>
      <c r="AO651">
        <f t="shared" si="76"/>
        <v>2756.1837455830387</v>
      </c>
      <c r="AP651" s="26">
        <v>0.006</v>
      </c>
      <c r="AS651" s="26">
        <v>0.14</v>
      </c>
      <c r="AU651">
        <v>1.725431681</v>
      </c>
      <c r="AV651"/>
      <c r="AW651" s="24">
        <v>0.009</v>
      </c>
    </row>
    <row r="652" spans="1:49" ht="12.75">
      <c r="A652" s="19">
        <v>37694</v>
      </c>
      <c r="B652" s="22">
        <v>73</v>
      </c>
      <c r="C652" s="21">
        <v>0.864814818</v>
      </c>
      <c r="D652" s="20">
        <v>0.864814818</v>
      </c>
      <c r="E652" s="24">
        <v>0</v>
      </c>
      <c r="F652">
        <v>38.80903127</v>
      </c>
      <c r="G652">
        <v>-76.06423143</v>
      </c>
      <c r="H652" s="26">
        <v>978.9</v>
      </c>
      <c r="I652" s="23">
        <f t="shared" si="78"/>
        <v>943.75</v>
      </c>
      <c r="J652">
        <f t="shared" si="79"/>
        <v>590.0535815467128</v>
      </c>
      <c r="K652" s="23">
        <f t="shared" si="80"/>
        <v>833.5535815467128</v>
      </c>
      <c r="L652" s="23">
        <f t="shared" si="77"/>
        <v>852.5725815467129</v>
      </c>
      <c r="M652" s="23">
        <f t="shared" si="81"/>
        <v>843.0630815467129</v>
      </c>
      <c r="N652" s="23">
        <v>-1.5</v>
      </c>
      <c r="O652" s="23">
        <v>48.7</v>
      </c>
      <c r="P652" s="23">
        <v>34.1</v>
      </c>
      <c r="Q652" s="23">
        <f t="shared" si="75"/>
        <v>33.75</v>
      </c>
      <c r="S652"/>
      <c r="T652"/>
      <c r="Y652" s="30"/>
      <c r="Z652" s="30"/>
      <c r="AA652" s="30"/>
      <c r="AB652" s="30"/>
      <c r="AD652">
        <v>7679</v>
      </c>
      <c r="AE652">
        <v>684</v>
      </c>
      <c r="AF652">
        <v>390</v>
      </c>
      <c r="AG652">
        <v>108</v>
      </c>
      <c r="AH652">
        <v>61</v>
      </c>
      <c r="AI652">
        <v>138</v>
      </c>
      <c r="AJ652">
        <f t="shared" si="76"/>
        <v>162805.65371024734</v>
      </c>
      <c r="AK652">
        <f t="shared" si="76"/>
        <v>14501.766784452297</v>
      </c>
      <c r="AL652">
        <f t="shared" si="76"/>
        <v>8268.551236749116</v>
      </c>
      <c r="AM652">
        <f t="shared" si="76"/>
        <v>2289.7526501766783</v>
      </c>
      <c r="AN652">
        <f t="shared" si="76"/>
        <v>1293.286219081272</v>
      </c>
      <c r="AO652">
        <f t="shared" si="76"/>
        <v>2925.7950530035337</v>
      </c>
      <c r="AP652" s="26">
        <v>0.002</v>
      </c>
      <c r="AS652" s="26">
        <v>0.14</v>
      </c>
      <c r="AU652">
        <v>1.721866608</v>
      </c>
      <c r="AV652"/>
      <c r="AW652" s="24">
        <v>0.004</v>
      </c>
    </row>
    <row r="653" spans="1:49" ht="12.75">
      <c r="A653" s="19">
        <v>37694</v>
      </c>
      <c r="B653" s="22">
        <v>73</v>
      </c>
      <c r="C653" s="21">
        <v>0.86493057</v>
      </c>
      <c r="D653" s="20">
        <v>0.86493057</v>
      </c>
      <c r="E653" s="24">
        <v>0</v>
      </c>
      <c r="F653">
        <v>38.81438372</v>
      </c>
      <c r="G653">
        <v>-76.06621463</v>
      </c>
      <c r="H653" s="26">
        <v>976.5</v>
      </c>
      <c r="I653" s="23">
        <f t="shared" si="78"/>
        <v>941.35</v>
      </c>
      <c r="J653">
        <f t="shared" si="79"/>
        <v>611.1978116253789</v>
      </c>
      <c r="K653" s="23">
        <f t="shared" si="80"/>
        <v>854.6978116253789</v>
      </c>
      <c r="L653" s="23">
        <f t="shared" si="77"/>
        <v>873.7168116253789</v>
      </c>
      <c r="M653" s="23">
        <f t="shared" si="81"/>
        <v>864.2073116253789</v>
      </c>
      <c r="N653" s="23">
        <v>-1.6</v>
      </c>
      <c r="O653" s="23">
        <v>48.6</v>
      </c>
      <c r="P653" s="23">
        <v>33.2</v>
      </c>
      <c r="Q653" s="23">
        <f t="shared" si="75"/>
        <v>33.650000000000006</v>
      </c>
      <c r="S653"/>
      <c r="T653"/>
      <c r="Y653" s="30"/>
      <c r="Z653" s="30"/>
      <c r="AA653" s="30"/>
      <c r="AB653" s="30"/>
      <c r="AD653">
        <v>7453</v>
      </c>
      <c r="AE653">
        <v>707</v>
      </c>
      <c r="AF653">
        <v>371</v>
      </c>
      <c r="AG653">
        <v>115</v>
      </c>
      <c r="AH653">
        <v>60</v>
      </c>
      <c r="AI653">
        <v>155</v>
      </c>
      <c r="AJ653">
        <f t="shared" si="76"/>
        <v>158014.13427561836</v>
      </c>
      <c r="AK653">
        <f t="shared" si="76"/>
        <v>14989.399293286218</v>
      </c>
      <c r="AL653">
        <f t="shared" si="76"/>
        <v>7865.724381625441</v>
      </c>
      <c r="AM653">
        <f t="shared" si="76"/>
        <v>2438.1625441696115</v>
      </c>
      <c r="AN653">
        <f t="shared" si="76"/>
        <v>1272.0848056537102</v>
      </c>
      <c r="AO653">
        <f t="shared" si="76"/>
        <v>3286.2190812720846</v>
      </c>
      <c r="AP653" s="26">
        <v>0.004</v>
      </c>
      <c r="AS653" s="26">
        <v>0.128</v>
      </c>
      <c r="AU653">
        <v>1.69315815</v>
      </c>
      <c r="AV653"/>
      <c r="AW653" s="24">
        <v>0.004</v>
      </c>
    </row>
    <row r="654" spans="1:49" ht="12.75">
      <c r="A654" s="19">
        <v>37694</v>
      </c>
      <c r="B654" s="22">
        <v>73</v>
      </c>
      <c r="C654" s="21">
        <v>0.865046322</v>
      </c>
      <c r="D654" s="20">
        <v>0.865046322</v>
      </c>
      <c r="E654" s="24">
        <v>0</v>
      </c>
      <c r="F654">
        <v>38.81869186</v>
      </c>
      <c r="G654">
        <v>-76.07072991</v>
      </c>
      <c r="H654" s="26">
        <v>973.8</v>
      </c>
      <c r="I654" s="23">
        <f t="shared" si="78"/>
        <v>938.65</v>
      </c>
      <c r="J654">
        <f t="shared" si="79"/>
        <v>635.0496032416177</v>
      </c>
      <c r="K654" s="23">
        <f t="shared" si="80"/>
        <v>878.5496032416177</v>
      </c>
      <c r="L654" s="23">
        <f t="shared" si="77"/>
        <v>897.5686032416177</v>
      </c>
      <c r="M654" s="23">
        <f t="shared" si="81"/>
        <v>888.0591032416177</v>
      </c>
      <c r="N654" s="23">
        <v>-1.7</v>
      </c>
      <c r="O654" s="23">
        <v>48.9</v>
      </c>
      <c r="P654" s="23">
        <v>34.6</v>
      </c>
      <c r="Q654" s="23">
        <f t="shared" si="75"/>
        <v>33.900000000000006</v>
      </c>
      <c r="S654">
        <v>1.75E-05</v>
      </c>
      <c r="T654">
        <v>1.23E-05</v>
      </c>
      <c r="U654">
        <v>7.8E-06</v>
      </c>
      <c r="V654">
        <v>2.17E-07</v>
      </c>
      <c r="W654">
        <v>9.52E-08</v>
      </c>
      <c r="X654">
        <v>-4.86E-07</v>
      </c>
      <c r="Y654" s="30">
        <v>916.6</v>
      </c>
      <c r="Z654" s="30">
        <v>287.7</v>
      </c>
      <c r="AA654" s="30">
        <v>282.4</v>
      </c>
      <c r="AB654" s="30">
        <v>15.4</v>
      </c>
      <c r="AC654">
        <v>15477</v>
      </c>
      <c r="AD654">
        <v>7485</v>
      </c>
      <c r="AE654">
        <v>707</v>
      </c>
      <c r="AF654">
        <v>403</v>
      </c>
      <c r="AG654">
        <v>122</v>
      </c>
      <c r="AH654">
        <v>55</v>
      </c>
      <c r="AI654">
        <v>121</v>
      </c>
      <c r="AJ654">
        <f t="shared" si="76"/>
        <v>158692.57950530035</v>
      </c>
      <c r="AK654">
        <f t="shared" si="76"/>
        <v>14989.399293286218</v>
      </c>
      <c r="AL654">
        <f t="shared" si="76"/>
        <v>8544.16961130742</v>
      </c>
      <c r="AM654">
        <f t="shared" si="76"/>
        <v>2586.572438162544</v>
      </c>
      <c r="AN654">
        <f t="shared" si="76"/>
        <v>1166.077738515901</v>
      </c>
      <c r="AO654">
        <f t="shared" si="76"/>
        <v>2565.3710247349823</v>
      </c>
      <c r="AP654" s="26">
        <v>0.002</v>
      </c>
      <c r="AS654" s="26">
        <v>0.129</v>
      </c>
      <c r="AU654">
        <v>1.656068087</v>
      </c>
      <c r="AV654"/>
      <c r="AW654" s="24">
        <v>0.001</v>
      </c>
    </row>
    <row r="655" spans="1:49" ht="12.75">
      <c r="A655" s="19">
        <v>37694</v>
      </c>
      <c r="B655" s="22">
        <v>73</v>
      </c>
      <c r="C655" s="21">
        <v>0.865162015</v>
      </c>
      <c r="D655" s="20">
        <v>0.865162015</v>
      </c>
      <c r="E655" s="24">
        <v>0</v>
      </c>
      <c r="F655">
        <v>38.82124731</v>
      </c>
      <c r="G655">
        <v>-76.07767145</v>
      </c>
      <c r="H655" s="26">
        <v>972.4</v>
      </c>
      <c r="I655" s="23">
        <f t="shared" si="78"/>
        <v>937.25</v>
      </c>
      <c r="J655">
        <f t="shared" si="79"/>
        <v>647.4442235083499</v>
      </c>
      <c r="K655" s="23">
        <f t="shared" si="80"/>
        <v>890.9442235083499</v>
      </c>
      <c r="L655" s="23">
        <f t="shared" si="77"/>
        <v>909.9632235083499</v>
      </c>
      <c r="M655" s="23">
        <f t="shared" si="81"/>
        <v>900.4537235083499</v>
      </c>
      <c r="N655" s="23">
        <v>-1.7</v>
      </c>
      <c r="O655" s="23">
        <v>48.5</v>
      </c>
      <c r="P655" s="23">
        <v>34.1</v>
      </c>
      <c r="Q655" s="23">
        <f t="shared" si="75"/>
        <v>34.35</v>
      </c>
      <c r="S655"/>
      <c r="T655"/>
      <c r="Y655" s="30"/>
      <c r="Z655" s="30"/>
      <c r="AA655" s="30"/>
      <c r="AB655" s="30"/>
      <c r="AD655">
        <v>7566</v>
      </c>
      <c r="AE655">
        <v>757</v>
      </c>
      <c r="AF655">
        <v>397</v>
      </c>
      <c r="AG655">
        <v>111</v>
      </c>
      <c r="AH655">
        <v>54</v>
      </c>
      <c r="AI655">
        <v>122</v>
      </c>
      <c r="AJ655">
        <f t="shared" si="76"/>
        <v>160409.89399293286</v>
      </c>
      <c r="AK655">
        <f t="shared" si="76"/>
        <v>16049.469964664311</v>
      </c>
      <c r="AL655">
        <f t="shared" si="76"/>
        <v>8416.96113074205</v>
      </c>
      <c r="AM655">
        <f t="shared" si="76"/>
        <v>2353.356890459364</v>
      </c>
      <c r="AN655">
        <f t="shared" si="76"/>
        <v>1144.8763250883392</v>
      </c>
      <c r="AO655">
        <f t="shared" si="76"/>
        <v>2586.572438162544</v>
      </c>
      <c r="AP655" s="26">
        <v>0.005</v>
      </c>
      <c r="AS655" s="26">
        <v>0.141</v>
      </c>
      <c r="AU655">
        <v>1.69487381</v>
      </c>
      <c r="AV655"/>
      <c r="AW655" s="24">
        <v>0.004</v>
      </c>
    </row>
    <row r="656" spans="1:49" ht="12.75">
      <c r="A656" s="19">
        <v>37694</v>
      </c>
      <c r="B656" s="22">
        <v>73</v>
      </c>
      <c r="C656" s="21">
        <v>0.865277767</v>
      </c>
      <c r="D656" s="20">
        <v>0.865277767</v>
      </c>
      <c r="E656" s="24">
        <v>0</v>
      </c>
      <c r="F656">
        <v>38.82113979</v>
      </c>
      <c r="G656">
        <v>-76.08537442</v>
      </c>
      <c r="H656" s="26">
        <v>969.2</v>
      </c>
      <c r="I656" s="23">
        <f t="shared" si="78"/>
        <v>934.0500000000001</v>
      </c>
      <c r="J656">
        <f t="shared" si="79"/>
        <v>675.8444482633846</v>
      </c>
      <c r="K656" s="23">
        <f t="shared" si="80"/>
        <v>919.3444482633846</v>
      </c>
      <c r="L656" s="23">
        <f t="shared" si="77"/>
        <v>938.3634482633846</v>
      </c>
      <c r="M656" s="23">
        <f t="shared" si="81"/>
        <v>928.8539482633846</v>
      </c>
      <c r="N656" s="23">
        <v>-2</v>
      </c>
      <c r="O656" s="23">
        <v>48.1</v>
      </c>
      <c r="P656" s="23">
        <v>37.4</v>
      </c>
      <c r="Q656" s="23">
        <f t="shared" si="75"/>
        <v>35.75</v>
      </c>
      <c r="S656"/>
      <c r="T656"/>
      <c r="Y656" s="30"/>
      <c r="Z656" s="30"/>
      <c r="AA656" s="30"/>
      <c r="AB656" s="30"/>
      <c r="AD656">
        <v>7460</v>
      </c>
      <c r="AE656">
        <v>676</v>
      </c>
      <c r="AF656">
        <v>371</v>
      </c>
      <c r="AG656">
        <v>134</v>
      </c>
      <c r="AH656">
        <v>40</v>
      </c>
      <c r="AI656">
        <v>118</v>
      </c>
      <c r="AJ656">
        <f t="shared" si="76"/>
        <v>158162.5441696113</v>
      </c>
      <c r="AK656">
        <f t="shared" si="76"/>
        <v>14332.155477031802</v>
      </c>
      <c r="AL656">
        <f t="shared" si="76"/>
        <v>7865.724381625441</v>
      </c>
      <c r="AM656">
        <f t="shared" si="76"/>
        <v>2840.989399293286</v>
      </c>
      <c r="AN656">
        <f t="shared" si="76"/>
        <v>848.0565371024735</v>
      </c>
      <c r="AO656">
        <f t="shared" si="76"/>
        <v>2501.7667844522966</v>
      </c>
      <c r="AP656" s="26">
        <v>0.003</v>
      </c>
      <c r="AS656" s="26">
        <v>0.129</v>
      </c>
      <c r="AU656">
        <v>1.683002949</v>
      </c>
      <c r="AV656"/>
      <c r="AW656" s="24">
        <v>0.004</v>
      </c>
    </row>
    <row r="657" spans="1:49" ht="12.75">
      <c r="A657" s="19">
        <v>37694</v>
      </c>
      <c r="B657" s="22">
        <v>73</v>
      </c>
      <c r="C657" s="21">
        <v>0.865393519</v>
      </c>
      <c r="D657" s="20">
        <v>0.865393519</v>
      </c>
      <c r="E657" s="24">
        <v>0</v>
      </c>
      <c r="F657">
        <v>38.81799321</v>
      </c>
      <c r="G657">
        <v>-76.09200776</v>
      </c>
      <c r="H657" s="26">
        <v>966.2</v>
      </c>
      <c r="I657" s="23">
        <f t="shared" si="78"/>
        <v>931.0500000000001</v>
      </c>
      <c r="J657">
        <f t="shared" si="79"/>
        <v>702.5581639895391</v>
      </c>
      <c r="K657" s="23">
        <f t="shared" si="80"/>
        <v>946.0581639895391</v>
      </c>
      <c r="L657" s="23">
        <f t="shared" si="77"/>
        <v>965.0771639895391</v>
      </c>
      <c r="M657" s="23">
        <f t="shared" si="81"/>
        <v>955.5676639895391</v>
      </c>
      <c r="N657" s="23">
        <v>-1.4</v>
      </c>
      <c r="O657" s="23">
        <v>45.8</v>
      </c>
      <c r="P657" s="23">
        <v>36.4</v>
      </c>
      <c r="Q657" s="23">
        <f t="shared" si="75"/>
        <v>36.9</v>
      </c>
      <c r="S657"/>
      <c r="T657"/>
      <c r="Y657" s="30"/>
      <c r="Z657" s="30"/>
      <c r="AA657" s="30"/>
      <c r="AB657" s="30"/>
      <c r="AD657">
        <v>7128</v>
      </c>
      <c r="AE657">
        <v>704</v>
      </c>
      <c r="AF657">
        <v>377</v>
      </c>
      <c r="AG657">
        <v>143</v>
      </c>
      <c r="AH657">
        <v>43</v>
      </c>
      <c r="AI657">
        <v>97</v>
      </c>
      <c r="AJ657">
        <f t="shared" si="76"/>
        <v>151123.67491166078</v>
      </c>
      <c r="AK657">
        <f t="shared" si="76"/>
        <v>14925.795053003532</v>
      </c>
      <c r="AL657">
        <f t="shared" si="76"/>
        <v>7992.932862190813</v>
      </c>
      <c r="AM657">
        <f t="shared" si="76"/>
        <v>3031.8021201413426</v>
      </c>
      <c r="AN657">
        <f t="shared" si="76"/>
        <v>911.660777385159</v>
      </c>
      <c r="AO657">
        <f t="shared" si="76"/>
        <v>2056.537102473498</v>
      </c>
      <c r="AP657" s="26">
        <v>0.003</v>
      </c>
      <c r="AS657" s="26">
        <v>0.151</v>
      </c>
      <c r="AU657">
        <v>1.772951484</v>
      </c>
      <c r="AV657"/>
      <c r="AW657" s="24">
        <v>0.007</v>
      </c>
    </row>
    <row r="658" spans="1:49" ht="12.75">
      <c r="A658" s="19">
        <v>37694</v>
      </c>
      <c r="B658" s="22">
        <v>73</v>
      </c>
      <c r="C658" s="21">
        <v>0.865509272</v>
      </c>
      <c r="D658" s="20">
        <v>0.865509272</v>
      </c>
      <c r="E658" s="24">
        <v>0</v>
      </c>
      <c r="F658">
        <v>38.8133762</v>
      </c>
      <c r="G658">
        <v>-76.0961249</v>
      </c>
      <c r="H658" s="26">
        <v>963.6</v>
      </c>
      <c r="I658" s="23">
        <f t="shared" si="78"/>
        <v>928.45</v>
      </c>
      <c r="J658">
        <f t="shared" si="79"/>
        <v>725.7797694072564</v>
      </c>
      <c r="K658" s="23">
        <f t="shared" si="80"/>
        <v>969.2797694072564</v>
      </c>
      <c r="L658" s="23">
        <f t="shared" si="77"/>
        <v>988.2987694072564</v>
      </c>
      <c r="M658" s="23">
        <f t="shared" si="81"/>
        <v>978.7892694072564</v>
      </c>
      <c r="N658" s="23">
        <v>-1.8</v>
      </c>
      <c r="O658" s="23">
        <v>44.6</v>
      </c>
      <c r="P658" s="23">
        <v>37.9</v>
      </c>
      <c r="Q658" s="23">
        <f t="shared" si="75"/>
        <v>37.15</v>
      </c>
      <c r="S658">
        <v>1.85E-05</v>
      </c>
      <c r="T658">
        <v>1.17E-05</v>
      </c>
      <c r="U658">
        <v>7.76E-06</v>
      </c>
      <c r="V658">
        <v>3.79E-07</v>
      </c>
      <c r="W658">
        <v>1.71E-07</v>
      </c>
      <c r="X658">
        <v>-4.68E-07</v>
      </c>
      <c r="Y658" s="30">
        <v>909.1</v>
      </c>
      <c r="Z658" s="30">
        <v>287.8</v>
      </c>
      <c r="AA658" s="30">
        <v>282.5</v>
      </c>
      <c r="AB658" s="30">
        <v>15.4</v>
      </c>
      <c r="AD658">
        <v>7039</v>
      </c>
      <c r="AE658">
        <v>697</v>
      </c>
      <c r="AF658">
        <v>413</v>
      </c>
      <c r="AG658">
        <v>111</v>
      </c>
      <c r="AH658">
        <v>44</v>
      </c>
      <c r="AI658">
        <v>120</v>
      </c>
      <c r="AJ658">
        <f t="shared" si="76"/>
        <v>149236.74911660777</v>
      </c>
      <c r="AK658">
        <f t="shared" si="76"/>
        <v>14777.3851590106</v>
      </c>
      <c r="AL658">
        <f t="shared" si="76"/>
        <v>8756.18374558304</v>
      </c>
      <c r="AM658">
        <f t="shared" si="76"/>
        <v>2353.356890459364</v>
      </c>
      <c r="AN658">
        <f t="shared" si="76"/>
        <v>932.8621908127208</v>
      </c>
      <c r="AO658">
        <f t="shared" si="76"/>
        <v>2544.1696113074204</v>
      </c>
      <c r="AP658" s="26">
        <v>0.006</v>
      </c>
      <c r="AS658" s="26">
        <v>0.133</v>
      </c>
      <c r="AU658">
        <v>1.804232597</v>
      </c>
      <c r="AV658"/>
      <c r="AW658" s="24">
        <v>0.006</v>
      </c>
    </row>
    <row r="659" spans="1:49" ht="12.75">
      <c r="A659" s="19">
        <v>37694</v>
      </c>
      <c r="B659" s="22">
        <v>73</v>
      </c>
      <c r="C659" s="21">
        <v>0.865625024</v>
      </c>
      <c r="D659" s="20">
        <v>0.865625024</v>
      </c>
      <c r="E659" s="24">
        <v>0</v>
      </c>
      <c r="F659">
        <v>38.80782594</v>
      </c>
      <c r="G659">
        <v>-76.09696824</v>
      </c>
      <c r="H659" s="26">
        <v>961.9</v>
      </c>
      <c r="I659" s="23">
        <f t="shared" si="78"/>
        <v>926.75</v>
      </c>
      <c r="J659">
        <f t="shared" si="79"/>
        <v>740.9983132662477</v>
      </c>
      <c r="K659" s="23">
        <f t="shared" si="80"/>
        <v>984.4983132662477</v>
      </c>
      <c r="L659" s="23">
        <f t="shared" si="77"/>
        <v>1003.5173132662477</v>
      </c>
      <c r="M659" s="23">
        <f t="shared" si="81"/>
        <v>994.0078132662477</v>
      </c>
      <c r="N659" s="23">
        <v>-2</v>
      </c>
      <c r="O659" s="23">
        <v>44</v>
      </c>
      <c r="P659" s="23">
        <v>37.2</v>
      </c>
      <c r="Q659" s="23">
        <f t="shared" si="75"/>
        <v>37.55</v>
      </c>
      <c r="S659"/>
      <c r="T659"/>
      <c r="Y659" s="30"/>
      <c r="Z659" s="30"/>
      <c r="AA659" s="30"/>
      <c r="AB659" s="30"/>
      <c r="AD659">
        <v>7135</v>
      </c>
      <c r="AE659">
        <v>631</v>
      </c>
      <c r="AF659">
        <v>368</v>
      </c>
      <c r="AG659">
        <v>114</v>
      </c>
      <c r="AH659">
        <v>51</v>
      </c>
      <c r="AI659">
        <v>112</v>
      </c>
      <c r="AJ659">
        <f t="shared" si="76"/>
        <v>151272.0848056537</v>
      </c>
      <c r="AK659">
        <f t="shared" si="76"/>
        <v>13378.09187279152</v>
      </c>
      <c r="AL659">
        <f t="shared" si="76"/>
        <v>7802.120141342756</v>
      </c>
      <c r="AM659">
        <f t="shared" si="76"/>
        <v>2416.9611307420496</v>
      </c>
      <c r="AN659">
        <f t="shared" si="76"/>
        <v>1081.2720848056538</v>
      </c>
      <c r="AO659">
        <f t="shared" si="76"/>
        <v>2374.558303886926</v>
      </c>
      <c r="AP659" s="26">
        <v>0.006</v>
      </c>
      <c r="AS659" s="26">
        <v>0.15</v>
      </c>
      <c r="AU659">
        <v>1.755112767</v>
      </c>
      <c r="AV659"/>
      <c r="AW659" s="24">
        <v>0.003</v>
      </c>
    </row>
    <row r="660" spans="1:49" ht="12.75">
      <c r="A660" s="19">
        <v>37694</v>
      </c>
      <c r="B660" s="22">
        <v>73</v>
      </c>
      <c r="C660" s="21">
        <v>0.865740716</v>
      </c>
      <c r="D660" s="20">
        <v>0.865740716</v>
      </c>
      <c r="E660" s="24">
        <v>0</v>
      </c>
      <c r="F660">
        <v>38.80246614</v>
      </c>
      <c r="G660">
        <v>-76.09492582</v>
      </c>
      <c r="H660" s="26">
        <v>960.3</v>
      </c>
      <c r="I660" s="23">
        <f t="shared" si="78"/>
        <v>925.15</v>
      </c>
      <c r="J660">
        <f t="shared" si="79"/>
        <v>755.3471717371078</v>
      </c>
      <c r="K660" s="23">
        <f t="shared" si="80"/>
        <v>998.8471717371078</v>
      </c>
      <c r="L660" s="23">
        <f t="shared" si="77"/>
        <v>1017.8661717371078</v>
      </c>
      <c r="M660" s="23">
        <f t="shared" si="81"/>
        <v>1008.3566717371078</v>
      </c>
      <c r="N660" s="23">
        <v>-1.3</v>
      </c>
      <c r="O660" s="23">
        <v>41.2</v>
      </c>
      <c r="P660" s="23">
        <v>41.1</v>
      </c>
      <c r="Q660" s="23">
        <f t="shared" si="75"/>
        <v>39.150000000000006</v>
      </c>
      <c r="S660"/>
      <c r="T660"/>
      <c r="Y660" s="30"/>
      <c r="Z660" s="30"/>
      <c r="AA660" s="30"/>
      <c r="AB660" s="30"/>
      <c r="AC660">
        <v>13895</v>
      </c>
      <c r="AD660">
        <v>6939</v>
      </c>
      <c r="AE660">
        <v>637</v>
      </c>
      <c r="AF660">
        <v>396</v>
      </c>
      <c r="AG660">
        <v>124</v>
      </c>
      <c r="AH660">
        <v>43</v>
      </c>
      <c r="AI660">
        <v>109</v>
      </c>
      <c r="AJ660">
        <f t="shared" si="76"/>
        <v>147116.60777385157</v>
      </c>
      <c r="AK660">
        <f t="shared" si="76"/>
        <v>13505.30035335689</v>
      </c>
      <c r="AL660">
        <f t="shared" si="76"/>
        <v>8395.759717314488</v>
      </c>
      <c r="AM660">
        <f t="shared" si="76"/>
        <v>2628.975265017668</v>
      </c>
      <c r="AN660">
        <f t="shared" si="76"/>
        <v>911.660777385159</v>
      </c>
      <c r="AO660">
        <f t="shared" si="76"/>
        <v>2310.95406360424</v>
      </c>
      <c r="AP660" s="26">
        <v>0.006</v>
      </c>
      <c r="AS660" s="26">
        <v>0.153</v>
      </c>
      <c r="AU660">
        <v>1.783983707</v>
      </c>
      <c r="AV660"/>
      <c r="AW660" s="24">
        <v>0.004</v>
      </c>
    </row>
    <row r="661" spans="1:49" ht="12.75">
      <c r="A661" s="19">
        <v>37694</v>
      </c>
      <c r="B661" s="22">
        <v>73</v>
      </c>
      <c r="C661" s="21">
        <v>0.865856469</v>
      </c>
      <c r="D661" s="20">
        <v>0.865856469</v>
      </c>
      <c r="E661" s="24">
        <v>0</v>
      </c>
      <c r="F661">
        <v>38.79800105</v>
      </c>
      <c r="G661">
        <v>-76.09052429</v>
      </c>
      <c r="H661" s="26">
        <v>956.7</v>
      </c>
      <c r="I661" s="23">
        <f t="shared" si="78"/>
        <v>921.5500000000001</v>
      </c>
      <c r="J661">
        <f t="shared" si="79"/>
        <v>787.7230452496515</v>
      </c>
      <c r="K661" s="23">
        <f t="shared" si="80"/>
        <v>1031.2230452496515</v>
      </c>
      <c r="L661" s="23">
        <f t="shared" si="77"/>
        <v>1050.2420452496515</v>
      </c>
      <c r="M661" s="23">
        <f t="shared" si="81"/>
        <v>1040.7325452496516</v>
      </c>
      <c r="N661" s="23">
        <v>-1.1</v>
      </c>
      <c r="O661" s="23">
        <v>36.7</v>
      </c>
      <c r="P661" s="23">
        <v>41.2</v>
      </c>
      <c r="Q661" s="23">
        <f t="shared" si="75"/>
        <v>41.150000000000006</v>
      </c>
      <c r="S661">
        <v>1.75E-05</v>
      </c>
      <c r="T661">
        <v>1.22E-05</v>
      </c>
      <c r="U661">
        <v>7.99E-06</v>
      </c>
      <c r="V661">
        <v>4.88E-07</v>
      </c>
      <c r="W661">
        <v>1.94E-07</v>
      </c>
      <c r="X661">
        <v>-4.19E-07</v>
      </c>
      <c r="Y661" s="30">
        <v>901.5</v>
      </c>
      <c r="Z661" s="30">
        <v>287.9</v>
      </c>
      <c r="AA661" s="30">
        <v>282.6</v>
      </c>
      <c r="AB661" s="30">
        <v>15.4</v>
      </c>
      <c r="AD661">
        <v>6971</v>
      </c>
      <c r="AE661">
        <v>700</v>
      </c>
      <c r="AF661">
        <v>371</v>
      </c>
      <c r="AG661">
        <v>168</v>
      </c>
      <c r="AH661">
        <v>50</v>
      </c>
      <c r="AI661">
        <v>147</v>
      </c>
      <c r="AJ661">
        <f t="shared" si="76"/>
        <v>147795.05300353357</v>
      </c>
      <c r="AK661">
        <f t="shared" si="76"/>
        <v>14840.989399293287</v>
      </c>
      <c r="AL661">
        <f t="shared" si="76"/>
        <v>7865.724381625441</v>
      </c>
      <c r="AM661">
        <f t="shared" si="76"/>
        <v>3561.8374558303885</v>
      </c>
      <c r="AN661">
        <f t="shared" si="76"/>
        <v>1060.070671378092</v>
      </c>
      <c r="AO661">
        <f t="shared" si="76"/>
        <v>3116.60777385159</v>
      </c>
      <c r="AP661" s="26">
        <v>0.004</v>
      </c>
      <c r="AS661" s="26">
        <v>0.141</v>
      </c>
      <c r="AU661">
        <v>1.777782679</v>
      </c>
      <c r="AV661"/>
      <c r="AW661" s="24">
        <v>0.001</v>
      </c>
    </row>
    <row r="662" spans="1:49" ht="12.75">
      <c r="A662" s="19">
        <v>37694</v>
      </c>
      <c r="B662" s="22">
        <v>73</v>
      </c>
      <c r="C662" s="21">
        <v>0.865972221</v>
      </c>
      <c r="D662" s="20">
        <v>0.865972221</v>
      </c>
      <c r="E662" s="24">
        <v>0</v>
      </c>
      <c r="F662">
        <v>38.79498895</v>
      </c>
      <c r="G662">
        <v>-76.08426185</v>
      </c>
      <c r="H662" s="26">
        <v>955.1</v>
      </c>
      <c r="I662" s="23">
        <f t="shared" si="78"/>
        <v>919.95</v>
      </c>
      <c r="J662">
        <f t="shared" si="79"/>
        <v>802.1529399426046</v>
      </c>
      <c r="K662" s="23">
        <f t="shared" si="80"/>
        <v>1045.6529399426045</v>
      </c>
      <c r="L662" s="23">
        <f t="shared" si="77"/>
        <v>1064.6719399426047</v>
      </c>
      <c r="M662" s="23">
        <f t="shared" si="81"/>
        <v>1055.1624399426046</v>
      </c>
      <c r="N662" s="23">
        <v>-1.1</v>
      </c>
      <c r="O662" s="23">
        <v>33.8</v>
      </c>
      <c r="P662" s="23">
        <v>44.9</v>
      </c>
      <c r="Q662" s="23">
        <f aca="true" t="shared" si="82" ref="Q662:Q725">AVERAGE(P661:P662)</f>
        <v>43.05</v>
      </c>
      <c r="S662"/>
      <c r="T662"/>
      <c r="Y662" s="30"/>
      <c r="Z662" s="30"/>
      <c r="AA662" s="30"/>
      <c r="AB662" s="30"/>
      <c r="AD662">
        <v>6958</v>
      </c>
      <c r="AE662">
        <v>656</v>
      </c>
      <c r="AF662">
        <v>366</v>
      </c>
      <c r="AG662">
        <v>113</v>
      </c>
      <c r="AH662">
        <v>41</v>
      </c>
      <c r="AI662">
        <v>128</v>
      </c>
      <c r="AJ662">
        <f t="shared" si="76"/>
        <v>147519.43462897526</v>
      </c>
      <c r="AK662">
        <f t="shared" si="76"/>
        <v>13908.127208480564</v>
      </c>
      <c r="AL662">
        <f t="shared" si="76"/>
        <v>7759.717314487632</v>
      </c>
      <c r="AM662">
        <f t="shared" si="76"/>
        <v>2395.7597173144877</v>
      </c>
      <c r="AN662">
        <f t="shared" si="76"/>
        <v>869.2579505300353</v>
      </c>
      <c r="AO662">
        <f t="shared" si="76"/>
        <v>2713.780918727915</v>
      </c>
      <c r="AP662" s="26">
        <v>0.005</v>
      </c>
      <c r="AS662" s="26">
        <v>0.122</v>
      </c>
      <c r="AU662">
        <v>1.753730178</v>
      </c>
      <c r="AV662"/>
      <c r="AW662" s="24">
        <v>0.009</v>
      </c>
    </row>
    <row r="663" spans="1:49" ht="12.75">
      <c r="A663" s="19">
        <v>37694</v>
      </c>
      <c r="B663" s="22">
        <v>73</v>
      </c>
      <c r="C663" s="21">
        <v>0.866087973</v>
      </c>
      <c r="D663" s="20">
        <v>0.866087973</v>
      </c>
      <c r="E663" s="24">
        <v>0</v>
      </c>
      <c r="F663">
        <v>38.79379712</v>
      </c>
      <c r="G663">
        <v>-76.07716057</v>
      </c>
      <c r="H663" s="26">
        <v>952.8</v>
      </c>
      <c r="I663" s="23">
        <f t="shared" si="78"/>
        <v>917.65</v>
      </c>
      <c r="J663">
        <f t="shared" si="79"/>
        <v>822.9399426951659</v>
      </c>
      <c r="K663" s="23">
        <f t="shared" si="80"/>
        <v>1066.4399426951659</v>
      </c>
      <c r="L663" s="23">
        <f t="shared" si="77"/>
        <v>1085.458942695166</v>
      </c>
      <c r="M663" s="23">
        <f t="shared" si="81"/>
        <v>1075.949442695166</v>
      </c>
      <c r="N663" s="23">
        <v>-1.1</v>
      </c>
      <c r="O663" s="23">
        <v>30.7</v>
      </c>
      <c r="P663" s="23">
        <v>43.4</v>
      </c>
      <c r="Q663" s="23">
        <f t="shared" si="82"/>
        <v>44.15</v>
      </c>
      <c r="S663"/>
      <c r="T663"/>
      <c r="Y663" s="30"/>
      <c r="Z663" s="30"/>
      <c r="AA663" s="30"/>
      <c r="AB663" s="30"/>
      <c r="AD663">
        <v>6753</v>
      </c>
      <c r="AE663">
        <v>632</v>
      </c>
      <c r="AF663">
        <v>372</v>
      </c>
      <c r="AG663">
        <v>130</v>
      </c>
      <c r="AH663">
        <v>45</v>
      </c>
      <c r="AI663">
        <v>128</v>
      </c>
      <c r="AJ663">
        <f t="shared" si="76"/>
        <v>143173.1448763251</v>
      </c>
      <c r="AK663">
        <f t="shared" si="76"/>
        <v>13399.293286219081</v>
      </c>
      <c r="AL663">
        <f t="shared" si="76"/>
        <v>7886.925795053004</v>
      </c>
      <c r="AM663">
        <f t="shared" si="76"/>
        <v>2756.1837455830387</v>
      </c>
      <c r="AN663">
        <f t="shared" si="76"/>
        <v>954.0636042402826</v>
      </c>
      <c r="AO663">
        <f t="shared" si="76"/>
        <v>2713.780918727915</v>
      </c>
      <c r="AP663" s="26">
        <v>0.002</v>
      </c>
      <c r="AS663" s="26">
        <v>0.141</v>
      </c>
      <c r="AU663">
        <v>1.708259821</v>
      </c>
      <c r="AV663"/>
      <c r="AW663" s="24">
        <v>0.007</v>
      </c>
    </row>
    <row r="664" spans="1:49" ht="12.75">
      <c r="A664" s="19">
        <v>37694</v>
      </c>
      <c r="B664" s="22">
        <v>73</v>
      </c>
      <c r="C664" s="21">
        <v>0.866203725</v>
      </c>
      <c r="D664" s="20">
        <v>0.866203725</v>
      </c>
      <c r="E664" s="24">
        <v>0</v>
      </c>
      <c r="F664">
        <v>38.79522267</v>
      </c>
      <c r="G664">
        <v>-76.06997852</v>
      </c>
      <c r="H664" s="26">
        <v>950.3</v>
      </c>
      <c r="I664" s="23">
        <f t="shared" si="78"/>
        <v>915.15</v>
      </c>
      <c r="J664">
        <f t="shared" si="79"/>
        <v>845.5936870264587</v>
      </c>
      <c r="K664" s="23">
        <f t="shared" si="80"/>
        <v>1089.0936870264586</v>
      </c>
      <c r="L664" s="23">
        <f t="shared" si="77"/>
        <v>1108.1126870264588</v>
      </c>
      <c r="M664" s="23">
        <f t="shared" si="81"/>
        <v>1098.6031870264587</v>
      </c>
      <c r="N664" s="23">
        <v>-1.5</v>
      </c>
      <c r="O664" s="23">
        <v>30.5</v>
      </c>
      <c r="P664" s="23">
        <v>47.6</v>
      </c>
      <c r="Q664" s="23">
        <f t="shared" si="82"/>
        <v>45.5</v>
      </c>
      <c r="S664">
        <v>1.7E-05</v>
      </c>
      <c r="T664">
        <v>1.1E-05</v>
      </c>
      <c r="U664">
        <v>7.09E-06</v>
      </c>
      <c r="V664">
        <v>5.25E-07</v>
      </c>
      <c r="W664">
        <v>2.23E-07</v>
      </c>
      <c r="X664">
        <v>-3.88E-07</v>
      </c>
      <c r="Y664" s="30">
        <v>894.5</v>
      </c>
      <c r="Z664" s="30">
        <v>288</v>
      </c>
      <c r="AA664" s="30">
        <v>282.7</v>
      </c>
      <c r="AB664" s="30">
        <v>15.2</v>
      </c>
      <c r="AD664">
        <v>6575</v>
      </c>
      <c r="AE664">
        <v>635</v>
      </c>
      <c r="AF664">
        <v>362</v>
      </c>
      <c r="AG664">
        <v>137</v>
      </c>
      <c r="AH664">
        <v>57</v>
      </c>
      <c r="AI664">
        <v>111</v>
      </c>
      <c r="AJ664">
        <f t="shared" si="76"/>
        <v>139399.29328621906</v>
      </c>
      <c r="AK664">
        <f t="shared" si="76"/>
        <v>13462.897526501767</v>
      </c>
      <c r="AL664">
        <f t="shared" si="76"/>
        <v>7674.911660777385</v>
      </c>
      <c r="AM664">
        <f t="shared" si="76"/>
        <v>2904.593639575972</v>
      </c>
      <c r="AN664">
        <f t="shared" si="76"/>
        <v>1208.4805653710248</v>
      </c>
      <c r="AO664">
        <f t="shared" si="76"/>
        <v>2353.356890459364</v>
      </c>
      <c r="AP664" s="26">
        <v>0.004</v>
      </c>
      <c r="AS664" s="26">
        <v>0.111</v>
      </c>
      <c r="AU664">
        <v>1.643698931</v>
      </c>
      <c r="AV664"/>
      <c r="AW664" s="24">
        <v>0.004</v>
      </c>
    </row>
    <row r="665" spans="1:49" ht="12.75">
      <c r="A665" s="19">
        <v>37694</v>
      </c>
      <c r="B665" s="22">
        <v>73</v>
      </c>
      <c r="C665" s="21">
        <v>0.866319418</v>
      </c>
      <c r="D665" s="20">
        <v>0.866319418</v>
      </c>
      <c r="E665" s="24">
        <v>0</v>
      </c>
      <c r="F665">
        <v>38.79840763</v>
      </c>
      <c r="G665">
        <v>-76.06407139</v>
      </c>
      <c r="H665" s="26">
        <v>948.5</v>
      </c>
      <c r="I665" s="23">
        <f t="shared" si="78"/>
        <v>913.35</v>
      </c>
      <c r="J665">
        <f t="shared" si="79"/>
        <v>861.9427352056962</v>
      </c>
      <c r="K665" s="23">
        <f t="shared" si="80"/>
        <v>1105.4427352056962</v>
      </c>
      <c r="L665" s="23">
        <f t="shared" si="77"/>
        <v>1124.4617352056962</v>
      </c>
      <c r="M665" s="23">
        <f t="shared" si="81"/>
        <v>1114.952235205696</v>
      </c>
      <c r="N665" s="23">
        <v>-1.7</v>
      </c>
      <c r="O665" s="23">
        <v>30.5</v>
      </c>
      <c r="P665" s="23">
        <v>49.4</v>
      </c>
      <c r="Q665" s="23">
        <f t="shared" si="82"/>
        <v>48.5</v>
      </c>
      <c r="S665"/>
      <c r="T665"/>
      <c r="Y665" s="30"/>
      <c r="Z665" s="30"/>
      <c r="AA665" s="30"/>
      <c r="AB665" s="30"/>
      <c r="AD665">
        <v>6297</v>
      </c>
      <c r="AE665">
        <v>642</v>
      </c>
      <c r="AF665">
        <v>326</v>
      </c>
      <c r="AG665">
        <v>117</v>
      </c>
      <c r="AH665">
        <v>42</v>
      </c>
      <c r="AI665">
        <v>132</v>
      </c>
      <c r="AJ665">
        <f t="shared" si="76"/>
        <v>133505.3003533569</v>
      </c>
      <c r="AK665">
        <f t="shared" si="76"/>
        <v>13611.307420494699</v>
      </c>
      <c r="AL665">
        <f t="shared" si="76"/>
        <v>6911.660777385159</v>
      </c>
      <c r="AM665">
        <f t="shared" si="76"/>
        <v>2480.5653710247348</v>
      </c>
      <c r="AN665">
        <f t="shared" si="76"/>
        <v>890.4593639575971</v>
      </c>
      <c r="AO665">
        <f t="shared" si="76"/>
        <v>2798.5865724381624</v>
      </c>
      <c r="AP665" s="26">
        <v>0.005</v>
      </c>
      <c r="AS665" s="26">
        <v>0.162</v>
      </c>
      <c r="AU665">
        <v>1.635942698</v>
      </c>
      <c r="AV665"/>
      <c r="AW665" s="24">
        <v>0.006</v>
      </c>
    </row>
    <row r="666" spans="1:49" ht="12.75">
      <c r="A666" s="19">
        <v>37694</v>
      </c>
      <c r="B666" s="22">
        <v>73</v>
      </c>
      <c r="C666" s="21">
        <v>0.86643517</v>
      </c>
      <c r="D666" s="20">
        <v>0.86643517</v>
      </c>
      <c r="E666" s="24">
        <v>0</v>
      </c>
      <c r="F666">
        <v>38.80319385</v>
      </c>
      <c r="G666">
        <v>-76.06046502</v>
      </c>
      <c r="H666" s="26">
        <v>946</v>
      </c>
      <c r="I666" s="23">
        <f t="shared" si="78"/>
        <v>910.85</v>
      </c>
      <c r="J666">
        <f t="shared" si="79"/>
        <v>884.7032783773681</v>
      </c>
      <c r="K666" s="23">
        <f t="shared" si="80"/>
        <v>1128.203278377368</v>
      </c>
      <c r="L666" s="23">
        <f t="shared" si="77"/>
        <v>1147.2222783773682</v>
      </c>
      <c r="M666" s="23">
        <f t="shared" si="81"/>
        <v>1137.712778377368</v>
      </c>
      <c r="N666" s="23">
        <v>-1.5</v>
      </c>
      <c r="O666" s="23">
        <v>29.2</v>
      </c>
      <c r="P666" s="23">
        <v>50.6</v>
      </c>
      <c r="Q666" s="23">
        <f t="shared" si="82"/>
        <v>50</v>
      </c>
      <c r="S666"/>
      <c r="T666"/>
      <c r="Y666" s="30"/>
      <c r="Z666" s="30"/>
      <c r="AA666" s="30"/>
      <c r="AB666" s="30"/>
      <c r="AC666">
        <v>9486</v>
      </c>
      <c r="AD666">
        <v>6082</v>
      </c>
      <c r="AE666">
        <v>630</v>
      </c>
      <c r="AF666">
        <v>365</v>
      </c>
      <c r="AG666">
        <v>117</v>
      </c>
      <c r="AH666">
        <v>60</v>
      </c>
      <c r="AI666">
        <v>134</v>
      </c>
      <c r="AJ666">
        <f t="shared" si="76"/>
        <v>128946.9964664311</v>
      </c>
      <c r="AK666">
        <f t="shared" si="76"/>
        <v>13356.890459363958</v>
      </c>
      <c r="AL666">
        <f t="shared" si="76"/>
        <v>7738.51590106007</v>
      </c>
      <c r="AM666">
        <f t="shared" si="76"/>
        <v>2480.5653710247348</v>
      </c>
      <c r="AN666">
        <f t="shared" si="76"/>
        <v>1272.0848056537102</v>
      </c>
      <c r="AO666">
        <f t="shared" si="76"/>
        <v>2840.989399293286</v>
      </c>
      <c r="AP666" s="26">
        <v>0.004</v>
      </c>
      <c r="AS666" s="26">
        <v>0.131</v>
      </c>
      <c r="AU666">
        <v>1.511317134</v>
      </c>
      <c r="AV666"/>
      <c r="AW666" s="24">
        <v>0.001</v>
      </c>
    </row>
    <row r="667" spans="1:49" ht="12.75">
      <c r="A667" s="19">
        <v>37694</v>
      </c>
      <c r="B667" s="22">
        <v>73</v>
      </c>
      <c r="C667" s="21">
        <v>0.866550922</v>
      </c>
      <c r="D667" s="20">
        <v>0.866550922</v>
      </c>
      <c r="E667" s="24">
        <v>0</v>
      </c>
      <c r="F667">
        <v>38.80863641</v>
      </c>
      <c r="G667">
        <v>-76.0596567</v>
      </c>
      <c r="H667" s="26">
        <v>943</v>
      </c>
      <c r="I667" s="23">
        <f t="shared" si="78"/>
        <v>907.85</v>
      </c>
      <c r="J667">
        <f t="shared" si="79"/>
        <v>912.0985351109285</v>
      </c>
      <c r="K667" s="23">
        <f t="shared" si="80"/>
        <v>1155.5985351109284</v>
      </c>
      <c r="L667" s="23">
        <f t="shared" si="77"/>
        <v>1174.6175351109287</v>
      </c>
      <c r="M667" s="23">
        <f t="shared" si="81"/>
        <v>1165.1080351109285</v>
      </c>
      <c r="N667" s="23">
        <v>-1.7</v>
      </c>
      <c r="O667" s="23">
        <v>27.8</v>
      </c>
      <c r="P667" s="23">
        <v>49.9</v>
      </c>
      <c r="Q667" s="23">
        <f t="shared" si="82"/>
        <v>50.25</v>
      </c>
      <c r="S667">
        <v>1.7E-05</v>
      </c>
      <c r="T667">
        <v>1.19E-05</v>
      </c>
      <c r="U667">
        <v>7.95E-06</v>
      </c>
      <c r="V667">
        <v>6.42E-07</v>
      </c>
      <c r="W667">
        <v>2.26E-07</v>
      </c>
      <c r="X667">
        <v>-3.54E-07</v>
      </c>
      <c r="Y667" s="30">
        <v>887.5</v>
      </c>
      <c r="Z667" s="30">
        <v>288.1</v>
      </c>
      <c r="AA667" s="30">
        <v>282.8</v>
      </c>
      <c r="AB667" s="30">
        <v>15.2</v>
      </c>
      <c r="AD667">
        <v>5945</v>
      </c>
      <c r="AE667">
        <v>593</v>
      </c>
      <c r="AF667">
        <v>339</v>
      </c>
      <c r="AG667">
        <v>119</v>
      </c>
      <c r="AH667">
        <v>51</v>
      </c>
      <c r="AI667">
        <v>130</v>
      </c>
      <c r="AJ667">
        <f t="shared" si="76"/>
        <v>126042.40282685512</v>
      </c>
      <c r="AK667">
        <f t="shared" si="76"/>
        <v>12572.43816254417</v>
      </c>
      <c r="AL667">
        <f t="shared" si="76"/>
        <v>7187.279151943463</v>
      </c>
      <c r="AM667">
        <f t="shared" si="76"/>
        <v>2522.9681978798585</v>
      </c>
      <c r="AN667">
        <f t="shared" si="76"/>
        <v>1081.2720848056538</v>
      </c>
      <c r="AO667">
        <f t="shared" si="76"/>
        <v>2756.1837455830387</v>
      </c>
      <c r="AP667" s="26">
        <v>0.004</v>
      </c>
      <c r="AS667" s="26">
        <v>0.12</v>
      </c>
      <c r="AU667">
        <v>1.393676043</v>
      </c>
      <c r="AV667"/>
      <c r="AW667" s="24">
        <v>0.001</v>
      </c>
    </row>
    <row r="668" spans="1:49" ht="12.75">
      <c r="A668" s="19">
        <v>37694</v>
      </c>
      <c r="B668" s="22">
        <v>73</v>
      </c>
      <c r="C668" s="21">
        <v>0.866666675</v>
      </c>
      <c r="D668" s="20">
        <v>0.866666675</v>
      </c>
      <c r="E668" s="24">
        <v>0</v>
      </c>
      <c r="F668">
        <v>38.81357771</v>
      </c>
      <c r="G668">
        <v>-76.06267958</v>
      </c>
      <c r="H668" s="26">
        <v>941.1</v>
      </c>
      <c r="I668" s="23">
        <f t="shared" si="78"/>
        <v>905.95</v>
      </c>
      <c r="J668">
        <f t="shared" si="79"/>
        <v>929.495727059027</v>
      </c>
      <c r="K668" s="23">
        <f t="shared" si="80"/>
        <v>1172.995727059027</v>
      </c>
      <c r="L668" s="23">
        <f t="shared" si="77"/>
        <v>1192.0147270590269</v>
      </c>
      <c r="M668" s="23">
        <f t="shared" si="81"/>
        <v>1182.505227059027</v>
      </c>
      <c r="N668" s="23">
        <v>-0.3</v>
      </c>
      <c r="O668" s="23">
        <v>22.7</v>
      </c>
      <c r="P668" s="23">
        <v>53.8</v>
      </c>
      <c r="Q668" s="23">
        <f t="shared" si="82"/>
        <v>51.849999999999994</v>
      </c>
      <c r="S668"/>
      <c r="T668"/>
      <c r="Y668" s="30"/>
      <c r="Z668" s="30"/>
      <c r="AA668" s="30"/>
      <c r="AB668" s="30"/>
      <c r="AD668">
        <v>5761</v>
      </c>
      <c r="AE668">
        <v>584</v>
      </c>
      <c r="AF668">
        <v>363</v>
      </c>
      <c r="AG668">
        <v>165</v>
      </c>
      <c r="AH668">
        <v>49</v>
      </c>
      <c r="AI668">
        <v>165</v>
      </c>
      <c r="AJ668">
        <f t="shared" si="76"/>
        <v>122141.34275618375</v>
      </c>
      <c r="AK668">
        <f t="shared" si="76"/>
        <v>12381.625441696113</v>
      </c>
      <c r="AL668">
        <f t="shared" si="76"/>
        <v>7696.113074204947</v>
      </c>
      <c r="AM668">
        <f aca="true" t="shared" si="83" ref="AJ668:AO710">IF(AG668&gt;0,(AG668*(60/1))/2.83,"")</f>
        <v>3498.233215547703</v>
      </c>
      <c r="AN668">
        <f t="shared" si="83"/>
        <v>1038.86925795053</v>
      </c>
      <c r="AO668">
        <f t="shared" si="83"/>
        <v>3498.233215547703</v>
      </c>
      <c r="AP668" s="26">
        <v>0.005</v>
      </c>
      <c r="AS668" s="26">
        <v>0.103</v>
      </c>
      <c r="AU668">
        <v>1.273706794</v>
      </c>
      <c r="AV668"/>
      <c r="AW668" s="24">
        <v>0.006</v>
      </c>
    </row>
    <row r="669" spans="1:49" ht="12.75">
      <c r="A669" s="19">
        <v>37694</v>
      </c>
      <c r="B669" s="22">
        <v>73</v>
      </c>
      <c r="C669" s="21">
        <v>0.866782427</v>
      </c>
      <c r="D669" s="20">
        <v>0.866782427</v>
      </c>
      <c r="E669" s="24">
        <v>0</v>
      </c>
      <c r="F669">
        <v>38.81666172</v>
      </c>
      <c r="G669">
        <v>-76.06854861</v>
      </c>
      <c r="H669" s="26">
        <v>938.2</v>
      </c>
      <c r="I669" s="23">
        <f t="shared" si="78"/>
        <v>903.0500000000001</v>
      </c>
      <c r="J669">
        <f t="shared" si="79"/>
        <v>956.1198062275589</v>
      </c>
      <c r="K669" s="23">
        <f t="shared" si="80"/>
        <v>1199.619806227559</v>
      </c>
      <c r="L669" s="23">
        <f t="shared" si="77"/>
        <v>1218.638806227559</v>
      </c>
      <c r="M669" s="23">
        <f t="shared" si="81"/>
        <v>1209.129306227559</v>
      </c>
      <c r="N669" s="23">
        <v>0.2</v>
      </c>
      <c r="O669" s="23">
        <v>18.3</v>
      </c>
      <c r="P669" s="23">
        <v>53.9</v>
      </c>
      <c r="Q669" s="23">
        <f t="shared" si="82"/>
        <v>53.849999999999994</v>
      </c>
      <c r="S669"/>
      <c r="T669"/>
      <c r="Y669" s="30"/>
      <c r="Z669" s="30"/>
      <c r="AA669" s="30"/>
      <c r="AB669" s="30"/>
      <c r="AD669">
        <v>5706</v>
      </c>
      <c r="AE669">
        <v>563</v>
      </c>
      <c r="AF669">
        <v>376</v>
      </c>
      <c r="AG669">
        <v>107</v>
      </c>
      <c r="AH669">
        <v>44</v>
      </c>
      <c r="AI669">
        <v>143</v>
      </c>
      <c r="AJ669">
        <f t="shared" si="83"/>
        <v>120975.26501766784</v>
      </c>
      <c r="AK669">
        <f t="shared" si="83"/>
        <v>11936.395759717314</v>
      </c>
      <c r="AL669">
        <f t="shared" si="83"/>
        <v>7971.731448763251</v>
      </c>
      <c r="AM669">
        <f t="shared" si="83"/>
        <v>2268.5512367491165</v>
      </c>
      <c r="AN669">
        <f t="shared" si="83"/>
        <v>932.8621908127208</v>
      </c>
      <c r="AO669">
        <f t="shared" si="83"/>
        <v>3031.8021201413426</v>
      </c>
      <c r="AP669" s="26">
        <v>0.004</v>
      </c>
      <c r="AS669" s="26">
        <v>0.11</v>
      </c>
      <c r="AU669">
        <v>1.102984667</v>
      </c>
      <c r="AV669"/>
      <c r="AW669" s="24">
        <v>0.004</v>
      </c>
    </row>
    <row r="670" spans="1:49" ht="12.75">
      <c r="A670" s="19">
        <v>37694</v>
      </c>
      <c r="B670" s="22">
        <v>73</v>
      </c>
      <c r="C670" s="21">
        <v>0.866898119</v>
      </c>
      <c r="D670" s="20">
        <v>0.866898119</v>
      </c>
      <c r="E670" s="24">
        <v>0</v>
      </c>
      <c r="F670">
        <v>38.81733819</v>
      </c>
      <c r="G670">
        <v>-76.07558893</v>
      </c>
      <c r="H670" s="26">
        <v>936.5</v>
      </c>
      <c r="I670" s="23">
        <f t="shared" si="78"/>
        <v>901.35</v>
      </c>
      <c r="J670">
        <f t="shared" si="79"/>
        <v>971.7668041318066</v>
      </c>
      <c r="K670" s="23">
        <f t="shared" si="80"/>
        <v>1215.2668041318066</v>
      </c>
      <c r="L670" s="23">
        <f t="shared" si="77"/>
        <v>1234.2858041318066</v>
      </c>
      <c r="M670" s="23">
        <f t="shared" si="81"/>
        <v>1224.7763041318067</v>
      </c>
      <c r="N670" s="23">
        <v>0.2</v>
      </c>
      <c r="O670" s="23">
        <v>15.1</v>
      </c>
      <c r="P670" s="23">
        <v>56.1</v>
      </c>
      <c r="Q670" s="23">
        <f t="shared" si="82"/>
        <v>55</v>
      </c>
      <c r="S670">
        <v>1.75E-05</v>
      </c>
      <c r="T670">
        <v>1.12E-05</v>
      </c>
      <c r="U670">
        <v>7.53E-06</v>
      </c>
      <c r="V670">
        <v>7.69E-07</v>
      </c>
      <c r="W670">
        <v>3.29E-07</v>
      </c>
      <c r="X670">
        <v>-3.25E-07</v>
      </c>
      <c r="Y670" s="30">
        <v>880.1</v>
      </c>
      <c r="Z670" s="30">
        <v>288.2</v>
      </c>
      <c r="AA670" s="30">
        <v>282.9</v>
      </c>
      <c r="AB670" s="30">
        <v>15.2</v>
      </c>
      <c r="AD670">
        <v>6005</v>
      </c>
      <c r="AE670">
        <v>609</v>
      </c>
      <c r="AF670">
        <v>333</v>
      </c>
      <c r="AG670">
        <v>125</v>
      </c>
      <c r="AH670">
        <v>47</v>
      </c>
      <c r="AI670">
        <v>124</v>
      </c>
      <c r="AJ670">
        <f t="shared" si="83"/>
        <v>127314.48763250883</v>
      </c>
      <c r="AK670">
        <f t="shared" si="83"/>
        <v>12911.66077738516</v>
      </c>
      <c r="AL670">
        <f t="shared" si="83"/>
        <v>7060.070671378092</v>
      </c>
      <c r="AM670">
        <f t="shared" si="83"/>
        <v>2650.1766784452298</v>
      </c>
      <c r="AN670">
        <f t="shared" si="83"/>
        <v>996.4664310954064</v>
      </c>
      <c r="AO670">
        <f t="shared" si="83"/>
        <v>2628.975265017668</v>
      </c>
      <c r="AP670" s="26">
        <v>0.003</v>
      </c>
      <c r="AS670" s="26">
        <v>0.091</v>
      </c>
      <c r="AU670">
        <v>1.01281476</v>
      </c>
      <c r="AV670"/>
      <c r="AW670" s="24">
        <v>0.001</v>
      </c>
    </row>
    <row r="671" spans="1:49" ht="12.75">
      <c r="A671" s="19">
        <v>37694</v>
      </c>
      <c r="B671" s="22">
        <v>73</v>
      </c>
      <c r="C671" s="21">
        <v>0.867013872</v>
      </c>
      <c r="D671" s="20">
        <v>0.867013872</v>
      </c>
      <c r="E671" s="24">
        <v>0</v>
      </c>
      <c r="F671">
        <v>38.81548347</v>
      </c>
      <c r="G671">
        <v>-76.08241952</v>
      </c>
      <c r="H671" s="26">
        <v>934.8</v>
      </c>
      <c r="I671" s="23">
        <f t="shared" si="78"/>
        <v>899.65</v>
      </c>
      <c r="J671">
        <f t="shared" si="79"/>
        <v>987.443341083497</v>
      </c>
      <c r="K671" s="23">
        <f t="shared" si="80"/>
        <v>1230.943341083497</v>
      </c>
      <c r="L671" s="23">
        <f t="shared" si="77"/>
        <v>1249.962341083497</v>
      </c>
      <c r="M671" s="23">
        <f t="shared" si="81"/>
        <v>1240.4528410834969</v>
      </c>
      <c r="N671" s="23">
        <v>0.8</v>
      </c>
      <c r="O671" s="23">
        <v>12.5</v>
      </c>
      <c r="P671" s="23">
        <v>56.6</v>
      </c>
      <c r="Q671" s="23">
        <f t="shared" si="82"/>
        <v>56.35</v>
      </c>
      <c r="S671"/>
      <c r="T671"/>
      <c r="Y671" s="30"/>
      <c r="Z671" s="30"/>
      <c r="AA671" s="30"/>
      <c r="AB671" s="30"/>
      <c r="AD671">
        <v>6006</v>
      </c>
      <c r="AE671">
        <v>597</v>
      </c>
      <c r="AF671">
        <v>380</v>
      </c>
      <c r="AG671">
        <v>120</v>
      </c>
      <c r="AH671">
        <v>47</v>
      </c>
      <c r="AI671">
        <v>116</v>
      </c>
      <c r="AJ671">
        <f t="shared" si="83"/>
        <v>127335.6890459364</v>
      </c>
      <c r="AK671">
        <f t="shared" si="83"/>
        <v>12657.243816254417</v>
      </c>
      <c r="AL671">
        <f t="shared" si="83"/>
        <v>8056.537102473498</v>
      </c>
      <c r="AM671">
        <f t="shared" si="83"/>
        <v>2544.1696113074204</v>
      </c>
      <c r="AN671">
        <f t="shared" si="83"/>
        <v>996.4664310954064</v>
      </c>
      <c r="AO671">
        <f t="shared" si="83"/>
        <v>2459.363957597173</v>
      </c>
      <c r="AP671" s="26">
        <v>0.006</v>
      </c>
      <c r="AS671" s="26">
        <v>0.079</v>
      </c>
      <c r="AU671">
        <v>0.8951738477</v>
      </c>
      <c r="AV671"/>
      <c r="AW671" s="24">
        <v>0.004</v>
      </c>
    </row>
    <row r="672" spans="1:49" ht="12.75">
      <c r="A672" s="19">
        <v>37694</v>
      </c>
      <c r="B672" s="22">
        <v>73</v>
      </c>
      <c r="C672" s="21">
        <v>0.867129624</v>
      </c>
      <c r="D672" s="20">
        <v>0.867129624</v>
      </c>
      <c r="E672" s="24">
        <v>0</v>
      </c>
      <c r="F672">
        <v>38.81116438</v>
      </c>
      <c r="G672">
        <v>-76.08763465</v>
      </c>
      <c r="H672" s="26">
        <v>932.2</v>
      </c>
      <c r="I672" s="23">
        <f t="shared" si="78"/>
        <v>897.0500000000001</v>
      </c>
      <c r="J672">
        <f t="shared" si="79"/>
        <v>1011.4766116772344</v>
      </c>
      <c r="K672" s="23">
        <f t="shared" si="80"/>
        <v>1254.9766116772344</v>
      </c>
      <c r="L672" s="23">
        <f t="shared" si="77"/>
        <v>1273.9956116772344</v>
      </c>
      <c r="M672" s="23">
        <f t="shared" si="81"/>
        <v>1264.4861116772345</v>
      </c>
      <c r="N672" s="23">
        <v>1.2</v>
      </c>
      <c r="O672" s="23">
        <v>11.5</v>
      </c>
      <c r="P672" s="23">
        <v>62.7</v>
      </c>
      <c r="Q672" s="23">
        <f t="shared" si="82"/>
        <v>59.650000000000006</v>
      </c>
      <c r="S672"/>
      <c r="T672"/>
      <c r="Y672" s="30"/>
      <c r="Z672" s="30"/>
      <c r="AA672" s="30"/>
      <c r="AB672" s="30"/>
      <c r="AC672">
        <v>2814</v>
      </c>
      <c r="AD672">
        <v>5774</v>
      </c>
      <c r="AE672">
        <v>588</v>
      </c>
      <c r="AF672">
        <v>355</v>
      </c>
      <c r="AG672">
        <v>107</v>
      </c>
      <c r="AH672">
        <v>47</v>
      </c>
      <c r="AI672">
        <v>118</v>
      </c>
      <c r="AJ672">
        <f t="shared" si="83"/>
        <v>122416.96113074204</v>
      </c>
      <c r="AK672">
        <f t="shared" si="83"/>
        <v>12466.43109540636</v>
      </c>
      <c r="AL672">
        <f t="shared" si="83"/>
        <v>7526.501766784452</v>
      </c>
      <c r="AM672">
        <f t="shared" si="83"/>
        <v>2268.5512367491165</v>
      </c>
      <c r="AN672">
        <f t="shared" si="83"/>
        <v>996.4664310954064</v>
      </c>
      <c r="AO672">
        <f t="shared" si="83"/>
        <v>2501.7667844522966</v>
      </c>
      <c r="AP672" s="26">
        <v>0.006</v>
      </c>
      <c r="AS672" s="26">
        <v>0.081</v>
      </c>
      <c r="AU672">
        <v>0.7733420134</v>
      </c>
      <c r="AV672"/>
      <c r="AW672" s="24">
        <v>0.003</v>
      </c>
    </row>
    <row r="673" spans="1:49" ht="12.75">
      <c r="A673" s="19">
        <v>37694</v>
      </c>
      <c r="B673" s="22">
        <v>73</v>
      </c>
      <c r="C673" s="21">
        <v>0.867245376</v>
      </c>
      <c r="D673" s="20">
        <v>0.867245376</v>
      </c>
      <c r="E673" s="24">
        <v>0</v>
      </c>
      <c r="F673">
        <v>38.80512125</v>
      </c>
      <c r="G673">
        <v>-76.08855137</v>
      </c>
      <c r="H673" s="26">
        <v>930.4</v>
      </c>
      <c r="I673" s="23">
        <f t="shared" si="78"/>
        <v>895.25</v>
      </c>
      <c r="J673">
        <f t="shared" si="79"/>
        <v>1028.1558701661888</v>
      </c>
      <c r="K673" s="23">
        <f t="shared" si="80"/>
        <v>1271.6558701661888</v>
      </c>
      <c r="L673" s="23">
        <f t="shared" si="77"/>
        <v>1290.6748701661888</v>
      </c>
      <c r="M673" s="23">
        <f t="shared" si="81"/>
        <v>1281.165370166189</v>
      </c>
      <c r="N673" s="23">
        <v>1.6</v>
      </c>
      <c r="O673" s="23">
        <v>12.4</v>
      </c>
      <c r="P673" s="23">
        <v>62.1</v>
      </c>
      <c r="Q673" s="23">
        <f t="shared" si="82"/>
        <v>62.400000000000006</v>
      </c>
      <c r="S673">
        <v>1.65E-05</v>
      </c>
      <c r="T673">
        <v>1.08E-05</v>
      </c>
      <c r="U673">
        <v>6.9E-06</v>
      </c>
      <c r="V673">
        <v>7.95E-07</v>
      </c>
      <c r="W673">
        <v>3.52E-07</v>
      </c>
      <c r="X673">
        <v>-3.98E-07</v>
      </c>
      <c r="Y673" s="30">
        <v>873.6</v>
      </c>
      <c r="Z673" s="30">
        <v>288.3</v>
      </c>
      <c r="AA673" s="30">
        <v>282.9</v>
      </c>
      <c r="AB673" s="30">
        <v>15.1</v>
      </c>
      <c r="AD673">
        <v>5642</v>
      </c>
      <c r="AE673">
        <v>565</v>
      </c>
      <c r="AF673">
        <v>326</v>
      </c>
      <c r="AG673">
        <v>122</v>
      </c>
      <c r="AH673">
        <v>39</v>
      </c>
      <c r="AI673">
        <v>119</v>
      </c>
      <c r="AJ673">
        <f t="shared" si="83"/>
        <v>119618.37455830388</v>
      </c>
      <c r="AK673">
        <f t="shared" si="83"/>
        <v>11978.798586572439</v>
      </c>
      <c r="AL673">
        <f t="shared" si="83"/>
        <v>6911.660777385159</v>
      </c>
      <c r="AM673">
        <f t="shared" si="83"/>
        <v>2586.572438162544</v>
      </c>
      <c r="AN673">
        <f t="shared" si="83"/>
        <v>826.8551236749116</v>
      </c>
      <c r="AO673">
        <f t="shared" si="83"/>
        <v>2522.9681978798585</v>
      </c>
      <c r="AP673" s="26">
        <v>0.004</v>
      </c>
      <c r="AS673" s="26">
        <v>0.082</v>
      </c>
      <c r="AU673">
        <v>0.7101772428</v>
      </c>
      <c r="AV673"/>
      <c r="AW673" s="24">
        <v>0.004</v>
      </c>
    </row>
    <row r="674" spans="1:49" ht="12.75">
      <c r="A674" s="19">
        <v>37694</v>
      </c>
      <c r="B674" s="22">
        <v>73</v>
      </c>
      <c r="C674" s="21">
        <v>0.867361128</v>
      </c>
      <c r="D674" s="20">
        <v>0.867361128</v>
      </c>
      <c r="E674" s="24">
        <v>0</v>
      </c>
      <c r="F674">
        <v>38.79924939</v>
      </c>
      <c r="G674">
        <v>-76.08660231</v>
      </c>
      <c r="H674" s="26">
        <v>927.1</v>
      </c>
      <c r="I674" s="23">
        <f t="shared" si="78"/>
        <v>891.95</v>
      </c>
      <c r="J674">
        <f t="shared" si="79"/>
        <v>1058.821795267536</v>
      </c>
      <c r="K674" s="23">
        <f t="shared" si="80"/>
        <v>1302.321795267536</v>
      </c>
      <c r="L674" s="23">
        <f t="shared" si="77"/>
        <v>1321.340795267536</v>
      </c>
      <c r="M674" s="23">
        <f t="shared" si="81"/>
        <v>1311.831295267536</v>
      </c>
      <c r="N674" s="23">
        <v>1.1</v>
      </c>
      <c r="O674" s="23">
        <v>11.2</v>
      </c>
      <c r="P674" s="23">
        <v>64.4</v>
      </c>
      <c r="Q674" s="23">
        <f t="shared" si="82"/>
        <v>63.25</v>
      </c>
      <c r="S674"/>
      <c r="T674"/>
      <c r="Y674" s="30"/>
      <c r="Z674" s="30"/>
      <c r="AA674" s="30"/>
      <c r="AB674" s="30"/>
      <c r="AD674">
        <v>5638</v>
      </c>
      <c r="AE674">
        <v>558</v>
      </c>
      <c r="AF674">
        <v>375</v>
      </c>
      <c r="AG674">
        <v>112</v>
      </c>
      <c r="AH674">
        <v>41</v>
      </c>
      <c r="AI674">
        <v>127</v>
      </c>
      <c r="AJ674">
        <f t="shared" si="83"/>
        <v>119533.56890459363</v>
      </c>
      <c r="AK674">
        <f t="shared" si="83"/>
        <v>11830.388692579505</v>
      </c>
      <c r="AL674">
        <f t="shared" si="83"/>
        <v>7950.530035335689</v>
      </c>
      <c r="AM674">
        <f t="shared" si="83"/>
        <v>2374.558303886926</v>
      </c>
      <c r="AN674">
        <f t="shared" si="83"/>
        <v>869.2579505300353</v>
      </c>
      <c r="AO674">
        <f t="shared" si="83"/>
        <v>2692.5795053003535</v>
      </c>
      <c r="AP674" s="26">
        <v>0.004</v>
      </c>
      <c r="AS674" s="26">
        <v>0.07</v>
      </c>
      <c r="AU674">
        <v>0.7820418477</v>
      </c>
      <c r="AV674"/>
      <c r="AW674" s="24">
        <v>0.009</v>
      </c>
    </row>
    <row r="675" spans="1:49" ht="12.75">
      <c r="A675" s="19">
        <v>37694</v>
      </c>
      <c r="B675" s="22">
        <v>73</v>
      </c>
      <c r="C675" s="21">
        <v>0.867476881</v>
      </c>
      <c r="D675" s="20">
        <v>0.867476881</v>
      </c>
      <c r="E675" s="24">
        <v>0</v>
      </c>
      <c r="F675">
        <v>38.79458665</v>
      </c>
      <c r="G675">
        <v>-76.08170408</v>
      </c>
      <c r="H675" s="26">
        <v>924.8</v>
      </c>
      <c r="I675" s="23">
        <f t="shared" si="78"/>
        <v>889.65</v>
      </c>
      <c r="J675">
        <f t="shared" si="79"/>
        <v>1080.262184542217</v>
      </c>
      <c r="K675" s="23">
        <f t="shared" si="80"/>
        <v>1323.762184542217</v>
      </c>
      <c r="L675" s="23">
        <f t="shared" si="77"/>
        <v>1342.781184542217</v>
      </c>
      <c r="M675" s="23">
        <f t="shared" si="81"/>
        <v>1333.271684542217</v>
      </c>
      <c r="N675" s="23">
        <v>1.3</v>
      </c>
      <c r="O675" s="23">
        <v>12.6</v>
      </c>
      <c r="P675" s="23">
        <v>60.4</v>
      </c>
      <c r="Q675" s="23">
        <f t="shared" si="82"/>
        <v>62.400000000000006</v>
      </c>
      <c r="S675"/>
      <c r="T675"/>
      <c r="Y675" s="30"/>
      <c r="Z675" s="30"/>
      <c r="AA675" s="30"/>
      <c r="AB675" s="30"/>
      <c r="AD675">
        <v>5869</v>
      </c>
      <c r="AE675">
        <v>591</v>
      </c>
      <c r="AF675">
        <v>358</v>
      </c>
      <c r="AG675">
        <v>128</v>
      </c>
      <c r="AH675">
        <v>57</v>
      </c>
      <c r="AI675">
        <v>153</v>
      </c>
      <c r="AJ675">
        <f t="shared" si="83"/>
        <v>124431.09540636041</v>
      </c>
      <c r="AK675">
        <f t="shared" si="83"/>
        <v>12530.035335689046</v>
      </c>
      <c r="AL675">
        <f t="shared" si="83"/>
        <v>7590.106007067137</v>
      </c>
      <c r="AM675">
        <f t="shared" si="83"/>
        <v>2713.780918727915</v>
      </c>
      <c r="AN675">
        <f t="shared" si="83"/>
        <v>1208.4805653710248</v>
      </c>
      <c r="AO675">
        <f t="shared" si="83"/>
        <v>3243.816254416961</v>
      </c>
      <c r="AP675" s="26">
        <v>0.004</v>
      </c>
      <c r="AS675" s="26">
        <v>0.072</v>
      </c>
      <c r="AU675">
        <v>0.7808049917</v>
      </c>
      <c r="AV675"/>
      <c r="AW675" s="24">
        <v>0.004</v>
      </c>
    </row>
    <row r="676" spans="1:49" ht="12.75">
      <c r="A676" s="19">
        <v>37694</v>
      </c>
      <c r="B676" s="22">
        <v>73</v>
      </c>
      <c r="C676" s="21">
        <v>0.867592573</v>
      </c>
      <c r="D676" s="20">
        <v>0.867592573</v>
      </c>
      <c r="E676" s="24">
        <v>0</v>
      </c>
      <c r="F676">
        <v>38.79222451</v>
      </c>
      <c r="G676">
        <v>-76.07447284</v>
      </c>
      <c r="H676" s="26">
        <v>923.2</v>
      </c>
      <c r="I676" s="23">
        <f t="shared" si="78"/>
        <v>888.0500000000001</v>
      </c>
      <c r="J676">
        <f t="shared" si="79"/>
        <v>1095.209955012851</v>
      </c>
      <c r="K676" s="23">
        <f t="shared" si="80"/>
        <v>1338.709955012851</v>
      </c>
      <c r="L676" s="23">
        <f t="shared" si="77"/>
        <v>1357.728955012851</v>
      </c>
      <c r="M676" s="23">
        <f t="shared" si="81"/>
        <v>1348.219455012851</v>
      </c>
      <c r="N676" s="23">
        <v>1.8</v>
      </c>
      <c r="O676" s="23">
        <v>16.5</v>
      </c>
      <c r="P676" s="23">
        <v>61.1</v>
      </c>
      <c r="Q676" s="23">
        <f t="shared" si="82"/>
        <v>60.75</v>
      </c>
      <c r="S676">
        <v>1.59E-05</v>
      </c>
      <c r="T676">
        <v>1.11E-05</v>
      </c>
      <c r="U676">
        <v>7.54E-06</v>
      </c>
      <c r="V676">
        <v>9.6E-07</v>
      </c>
      <c r="W676">
        <v>4.12E-07</v>
      </c>
      <c r="X676">
        <v>-3.37E-07</v>
      </c>
      <c r="Y676" s="30">
        <v>865.9</v>
      </c>
      <c r="Z676" s="30">
        <v>288.3</v>
      </c>
      <c r="AA676" s="30">
        <v>283</v>
      </c>
      <c r="AB676" s="30">
        <v>15.1</v>
      </c>
      <c r="AD676">
        <v>5683</v>
      </c>
      <c r="AE676">
        <v>560</v>
      </c>
      <c r="AF676">
        <v>367</v>
      </c>
      <c r="AG676">
        <v>124</v>
      </c>
      <c r="AH676">
        <v>61</v>
      </c>
      <c r="AI676">
        <v>151</v>
      </c>
      <c r="AJ676">
        <f t="shared" si="83"/>
        <v>120487.63250883392</v>
      </c>
      <c r="AK676">
        <f t="shared" si="83"/>
        <v>11872.791519434628</v>
      </c>
      <c r="AL676">
        <f t="shared" si="83"/>
        <v>7780.918727915194</v>
      </c>
      <c r="AM676">
        <f t="shared" si="83"/>
        <v>2628.975265017668</v>
      </c>
      <c r="AN676">
        <f t="shared" si="83"/>
        <v>1293.286219081272</v>
      </c>
      <c r="AO676">
        <f t="shared" si="83"/>
        <v>3201.4134275618376</v>
      </c>
      <c r="AP676" s="26">
        <v>0.004</v>
      </c>
      <c r="AS676" s="26">
        <v>0.103</v>
      </c>
      <c r="AU676">
        <v>0.7781709433</v>
      </c>
      <c r="AV676"/>
      <c r="AW676" s="24">
        <v>0.003</v>
      </c>
    </row>
    <row r="677" spans="1:49" ht="12.75">
      <c r="A677" s="19">
        <v>37694</v>
      </c>
      <c r="B677" s="22">
        <v>73</v>
      </c>
      <c r="C677" s="21">
        <v>0.867708325</v>
      </c>
      <c r="D677" s="20">
        <v>0.867708325</v>
      </c>
      <c r="E677" s="24">
        <v>0</v>
      </c>
      <c r="F677">
        <v>38.79235376</v>
      </c>
      <c r="G677">
        <v>-76.06662317</v>
      </c>
      <c r="H677" s="26">
        <v>919.9</v>
      </c>
      <c r="I677" s="23">
        <f t="shared" si="78"/>
        <v>884.75</v>
      </c>
      <c r="J677">
        <f t="shared" si="79"/>
        <v>1126.124972136669</v>
      </c>
      <c r="K677" s="23">
        <f t="shared" si="80"/>
        <v>1369.624972136669</v>
      </c>
      <c r="L677" s="23">
        <f t="shared" si="77"/>
        <v>1388.643972136669</v>
      </c>
      <c r="M677" s="23">
        <f t="shared" si="81"/>
        <v>1379.134472136669</v>
      </c>
      <c r="N677" s="23">
        <v>2.7</v>
      </c>
      <c r="O677" s="23">
        <v>24</v>
      </c>
      <c r="P677" s="23">
        <v>62.6</v>
      </c>
      <c r="Q677" s="23">
        <f t="shared" si="82"/>
        <v>61.85</v>
      </c>
      <c r="S677"/>
      <c r="T677"/>
      <c r="Y677" s="30"/>
      <c r="Z677" s="30"/>
      <c r="AA677" s="30"/>
      <c r="AB677" s="30"/>
      <c r="AD677">
        <v>5633</v>
      </c>
      <c r="AE677">
        <v>568</v>
      </c>
      <c r="AF677">
        <v>333</v>
      </c>
      <c r="AG677">
        <v>111</v>
      </c>
      <c r="AH677">
        <v>53</v>
      </c>
      <c r="AI677">
        <v>136</v>
      </c>
      <c r="AJ677">
        <f t="shared" si="83"/>
        <v>119427.56183745583</v>
      </c>
      <c r="AK677">
        <f t="shared" si="83"/>
        <v>12042.402826855123</v>
      </c>
      <c r="AL677">
        <f t="shared" si="83"/>
        <v>7060.070671378092</v>
      </c>
      <c r="AM677">
        <f t="shared" si="83"/>
        <v>2353.356890459364</v>
      </c>
      <c r="AN677">
        <f t="shared" si="83"/>
        <v>1123.6749116607773</v>
      </c>
      <c r="AO677">
        <f t="shared" si="83"/>
        <v>2883.39222614841</v>
      </c>
      <c r="AP677" s="26">
        <v>0.006</v>
      </c>
      <c r="AS677" s="26">
        <v>0.082</v>
      </c>
      <c r="AU677">
        <v>0.7834517956</v>
      </c>
      <c r="AV677"/>
      <c r="AW677" s="24">
        <v>0.002</v>
      </c>
    </row>
    <row r="678" spans="1:49" ht="12.75">
      <c r="A678" s="19">
        <v>37694</v>
      </c>
      <c r="B678" s="22">
        <v>73</v>
      </c>
      <c r="C678" s="21">
        <v>0.867824078</v>
      </c>
      <c r="D678" s="20">
        <v>0.867824078</v>
      </c>
      <c r="E678" s="24">
        <v>0</v>
      </c>
      <c r="F678">
        <v>38.79482847</v>
      </c>
      <c r="G678">
        <v>-76.05950699</v>
      </c>
      <c r="H678" s="26">
        <v>917.5</v>
      </c>
      <c r="I678" s="23">
        <f t="shared" si="78"/>
        <v>882.35</v>
      </c>
      <c r="J678">
        <f t="shared" si="79"/>
        <v>1148.681132565317</v>
      </c>
      <c r="K678" s="23">
        <f t="shared" si="80"/>
        <v>1392.181132565317</v>
      </c>
      <c r="L678" s="23">
        <f t="shared" si="77"/>
        <v>1411.200132565317</v>
      </c>
      <c r="M678" s="23">
        <f t="shared" si="81"/>
        <v>1401.6906325653172</v>
      </c>
      <c r="N678" s="23">
        <v>2.9</v>
      </c>
      <c r="O678" s="23">
        <v>31.4</v>
      </c>
      <c r="P678" s="23">
        <v>57.7</v>
      </c>
      <c r="Q678" s="23">
        <f t="shared" si="82"/>
        <v>60.150000000000006</v>
      </c>
      <c r="S678"/>
      <c r="T678"/>
      <c r="Y678" s="30"/>
      <c r="Z678" s="30"/>
      <c r="AA678" s="30"/>
      <c r="AB678" s="30"/>
      <c r="AC678">
        <v>636</v>
      </c>
      <c r="AD678">
        <v>5722</v>
      </c>
      <c r="AE678">
        <v>540</v>
      </c>
      <c r="AF678">
        <v>306</v>
      </c>
      <c r="AG678">
        <v>105</v>
      </c>
      <c r="AH678">
        <v>47</v>
      </c>
      <c r="AI678">
        <v>118</v>
      </c>
      <c r="AJ678">
        <f t="shared" si="83"/>
        <v>121314.48763250883</v>
      </c>
      <c r="AK678">
        <f t="shared" si="83"/>
        <v>11448.763250883392</v>
      </c>
      <c r="AL678">
        <f t="shared" si="83"/>
        <v>6487.632508833922</v>
      </c>
      <c r="AM678">
        <f t="shared" si="83"/>
        <v>2226.1484098939927</v>
      </c>
      <c r="AN678">
        <f t="shared" si="83"/>
        <v>996.4664310954064</v>
      </c>
      <c r="AO678">
        <f t="shared" si="83"/>
        <v>2501.7667844522966</v>
      </c>
      <c r="AP678" s="26">
        <v>0.004</v>
      </c>
      <c r="AS678" s="26">
        <v>0.079</v>
      </c>
      <c r="AU678">
        <v>0.7864051461</v>
      </c>
      <c r="AV678"/>
      <c r="AW678" s="24">
        <v>0.001</v>
      </c>
    </row>
    <row r="679" spans="1:49" ht="12.75">
      <c r="A679" s="19">
        <v>37694</v>
      </c>
      <c r="B679" s="22">
        <v>73</v>
      </c>
      <c r="C679" s="21">
        <v>0.86793983</v>
      </c>
      <c r="D679" s="20">
        <v>0.86793983</v>
      </c>
      <c r="E679" s="24">
        <v>0</v>
      </c>
      <c r="F679">
        <v>38.79920769</v>
      </c>
      <c r="G679">
        <v>-76.05415258</v>
      </c>
      <c r="H679" s="26">
        <v>915.9</v>
      </c>
      <c r="I679" s="23">
        <f t="shared" si="78"/>
        <v>880.75</v>
      </c>
      <c r="J679">
        <f t="shared" si="79"/>
        <v>1163.7526836316047</v>
      </c>
      <c r="K679" s="23">
        <f t="shared" si="80"/>
        <v>1407.2526836316047</v>
      </c>
      <c r="L679" s="23">
        <f t="shared" si="77"/>
        <v>1426.2716836316047</v>
      </c>
      <c r="M679" s="23">
        <f t="shared" si="81"/>
        <v>1416.7621836316048</v>
      </c>
      <c r="N679" s="23">
        <v>3</v>
      </c>
      <c r="O679" s="23">
        <v>35.5</v>
      </c>
      <c r="P679" s="23">
        <v>51.4</v>
      </c>
      <c r="Q679" s="23">
        <f t="shared" si="82"/>
        <v>54.55</v>
      </c>
      <c r="S679"/>
      <c r="T679"/>
      <c r="Y679" s="30"/>
      <c r="Z679" s="30"/>
      <c r="AA679" s="30"/>
      <c r="AB679" s="30"/>
      <c r="AD679">
        <v>5597</v>
      </c>
      <c r="AE679">
        <v>598</v>
      </c>
      <c r="AF679">
        <v>298</v>
      </c>
      <c r="AG679">
        <v>121</v>
      </c>
      <c r="AH679">
        <v>52</v>
      </c>
      <c r="AI679">
        <v>143</v>
      </c>
      <c r="AJ679">
        <f t="shared" si="83"/>
        <v>118664.3109540636</v>
      </c>
      <c r="AK679">
        <f t="shared" si="83"/>
        <v>12678.445229681978</v>
      </c>
      <c r="AL679">
        <f t="shared" si="83"/>
        <v>6318.021201413428</v>
      </c>
      <c r="AM679">
        <f t="shared" si="83"/>
        <v>2565.3710247349823</v>
      </c>
      <c r="AN679">
        <f t="shared" si="83"/>
        <v>1102.4734982332154</v>
      </c>
      <c r="AO679">
        <f t="shared" si="83"/>
        <v>3031.8021201413426</v>
      </c>
      <c r="AP679" s="26">
        <v>0.004</v>
      </c>
      <c r="AS679" s="26">
        <v>0.072</v>
      </c>
      <c r="AU679">
        <v>0.8107771873</v>
      </c>
      <c r="AV679"/>
      <c r="AW679" s="24">
        <v>0.007</v>
      </c>
    </row>
    <row r="680" spans="1:49" ht="12.75">
      <c r="A680" s="19">
        <v>37694</v>
      </c>
      <c r="B680" s="22">
        <v>73</v>
      </c>
      <c r="C680" s="21">
        <v>0.868055582</v>
      </c>
      <c r="D680" s="20">
        <v>0.868055582</v>
      </c>
      <c r="E680" s="24">
        <v>0</v>
      </c>
      <c r="F680">
        <v>38.80492909</v>
      </c>
      <c r="G680">
        <v>-76.05166146</v>
      </c>
      <c r="H680" s="26">
        <v>914</v>
      </c>
      <c r="I680" s="23">
        <f t="shared" si="78"/>
        <v>878.85</v>
      </c>
      <c r="J680">
        <f t="shared" si="79"/>
        <v>1181.6857522139235</v>
      </c>
      <c r="K680" s="23">
        <f t="shared" si="80"/>
        <v>1425.1857522139235</v>
      </c>
      <c r="L680" s="23">
        <f t="shared" si="77"/>
        <v>1444.2047522139235</v>
      </c>
      <c r="M680" s="23">
        <f t="shared" si="81"/>
        <v>1434.6952522139236</v>
      </c>
      <c r="N680" s="23">
        <v>3</v>
      </c>
      <c r="O680" s="23">
        <v>37.7</v>
      </c>
      <c r="P680" s="23">
        <v>48.9</v>
      </c>
      <c r="Q680" s="23">
        <f t="shared" si="82"/>
        <v>50.15</v>
      </c>
      <c r="S680">
        <v>1.59E-05</v>
      </c>
      <c r="T680">
        <v>1.1E-05</v>
      </c>
      <c r="U680">
        <v>7.14E-06</v>
      </c>
      <c r="V680">
        <v>1.02E-06</v>
      </c>
      <c r="W680">
        <v>4.05E-07</v>
      </c>
      <c r="X680">
        <v>-3.24E-07</v>
      </c>
      <c r="Y680" s="30">
        <v>858.3</v>
      </c>
      <c r="Z680" s="30">
        <v>288.4</v>
      </c>
      <c r="AA680" s="30">
        <v>283.1</v>
      </c>
      <c r="AB680" s="30">
        <v>15.1</v>
      </c>
      <c r="AD680">
        <v>5307</v>
      </c>
      <c r="AE680">
        <v>577</v>
      </c>
      <c r="AF680">
        <v>358</v>
      </c>
      <c r="AG680">
        <v>112</v>
      </c>
      <c r="AH680">
        <v>47</v>
      </c>
      <c r="AI680">
        <v>148</v>
      </c>
      <c r="AJ680">
        <f t="shared" si="83"/>
        <v>112515.90106007067</v>
      </c>
      <c r="AK680">
        <f t="shared" si="83"/>
        <v>12233.21554770318</v>
      </c>
      <c r="AL680">
        <f t="shared" si="83"/>
        <v>7590.106007067137</v>
      </c>
      <c r="AM680">
        <f t="shared" si="83"/>
        <v>2374.558303886926</v>
      </c>
      <c r="AN680">
        <f t="shared" si="83"/>
        <v>996.4664310954064</v>
      </c>
      <c r="AO680">
        <f t="shared" si="83"/>
        <v>3137.809187279152</v>
      </c>
      <c r="AP680" s="26">
        <v>0.006</v>
      </c>
      <c r="AS680" s="26">
        <v>0.084</v>
      </c>
      <c r="AU680">
        <v>0.7504067421</v>
      </c>
      <c r="AV680"/>
      <c r="AW680" s="24">
        <v>0.006</v>
      </c>
    </row>
    <row r="681" spans="1:49" ht="12.75">
      <c r="A681" s="19">
        <v>37694</v>
      </c>
      <c r="B681" s="22">
        <v>73</v>
      </c>
      <c r="C681" s="21">
        <v>0.868171275</v>
      </c>
      <c r="D681" s="20">
        <v>0.868171275</v>
      </c>
      <c r="E681" s="24">
        <v>0</v>
      </c>
      <c r="F681">
        <v>38.8106033</v>
      </c>
      <c r="G681">
        <v>-76.05271695</v>
      </c>
      <c r="H681" s="26">
        <v>911.6</v>
      </c>
      <c r="I681" s="23">
        <f t="shared" si="78"/>
        <v>876.45</v>
      </c>
      <c r="J681">
        <f t="shared" si="79"/>
        <v>1204.3935465647928</v>
      </c>
      <c r="K681" s="23">
        <f t="shared" si="80"/>
        <v>1447.8935465647928</v>
      </c>
      <c r="L681" s="23">
        <f t="shared" si="77"/>
        <v>1466.9125465647928</v>
      </c>
      <c r="M681" s="23">
        <f t="shared" si="81"/>
        <v>1457.403046564793</v>
      </c>
      <c r="N681" s="23">
        <v>3.1</v>
      </c>
      <c r="O681" s="23">
        <v>39.2</v>
      </c>
      <c r="P681" s="23">
        <v>46.7</v>
      </c>
      <c r="Q681" s="23">
        <f t="shared" si="82"/>
        <v>47.8</v>
      </c>
      <c r="S681"/>
      <c r="T681"/>
      <c r="Y681" s="30"/>
      <c r="Z681" s="30"/>
      <c r="AA681" s="30"/>
      <c r="AB681" s="30"/>
      <c r="AD681">
        <v>5173</v>
      </c>
      <c r="AE681">
        <v>503</v>
      </c>
      <c r="AF681">
        <v>308</v>
      </c>
      <c r="AG681">
        <v>114</v>
      </c>
      <c r="AH681">
        <v>46</v>
      </c>
      <c r="AI681">
        <v>110</v>
      </c>
      <c r="AJ681">
        <f t="shared" si="83"/>
        <v>109674.91166077738</v>
      </c>
      <c r="AK681">
        <f t="shared" si="83"/>
        <v>10664.310954063603</v>
      </c>
      <c r="AL681">
        <f t="shared" si="83"/>
        <v>6530.0353356890455</v>
      </c>
      <c r="AM681">
        <f t="shared" si="83"/>
        <v>2416.9611307420496</v>
      </c>
      <c r="AN681">
        <f t="shared" si="83"/>
        <v>975.2650176678445</v>
      </c>
      <c r="AO681">
        <f t="shared" si="83"/>
        <v>2332.155477031802</v>
      </c>
      <c r="AP681" s="26">
        <v>0.005</v>
      </c>
      <c r="AS681" s="26">
        <v>0.081</v>
      </c>
      <c r="AU681">
        <v>0.7328723669</v>
      </c>
      <c r="AV681"/>
      <c r="AW681" s="24">
        <v>0.005</v>
      </c>
    </row>
    <row r="682" spans="1:49" ht="12.75">
      <c r="A682" s="19">
        <v>37694</v>
      </c>
      <c r="B682" s="22">
        <v>73</v>
      </c>
      <c r="C682" s="21">
        <v>0.868287027</v>
      </c>
      <c r="D682" s="20">
        <v>0.868287027</v>
      </c>
      <c r="E682" s="24">
        <v>0</v>
      </c>
      <c r="F682">
        <v>38.81529529</v>
      </c>
      <c r="G682">
        <v>-76.05656479</v>
      </c>
      <c r="H682" s="26">
        <v>908.9</v>
      </c>
      <c r="I682" s="23">
        <f t="shared" si="78"/>
        <v>873.75</v>
      </c>
      <c r="J682">
        <f t="shared" si="79"/>
        <v>1230.0142601866353</v>
      </c>
      <c r="K682" s="23">
        <f t="shared" si="80"/>
        <v>1473.5142601866353</v>
      </c>
      <c r="L682" s="23">
        <f t="shared" si="77"/>
        <v>1492.5332601866353</v>
      </c>
      <c r="M682" s="23">
        <f t="shared" si="81"/>
        <v>1483.0237601866352</v>
      </c>
      <c r="N682" s="23">
        <v>3.1</v>
      </c>
      <c r="O682" s="23">
        <v>40.5</v>
      </c>
      <c r="P682" s="23">
        <v>47.3</v>
      </c>
      <c r="Q682" s="23">
        <f t="shared" si="82"/>
        <v>47</v>
      </c>
      <c r="S682"/>
      <c r="T682"/>
      <c r="Y682" s="30"/>
      <c r="Z682" s="30"/>
      <c r="AA682" s="30"/>
      <c r="AB682" s="30"/>
      <c r="AD682">
        <v>5226</v>
      </c>
      <c r="AE682">
        <v>520</v>
      </c>
      <c r="AF682">
        <v>352</v>
      </c>
      <c r="AG682">
        <v>115</v>
      </c>
      <c r="AH682">
        <v>47</v>
      </c>
      <c r="AI682">
        <v>173</v>
      </c>
      <c r="AJ682">
        <f t="shared" si="83"/>
        <v>110798.58657243816</v>
      </c>
      <c r="AK682">
        <f t="shared" si="83"/>
        <v>11024.734982332155</v>
      </c>
      <c r="AL682">
        <f t="shared" si="83"/>
        <v>7462.897526501766</v>
      </c>
      <c r="AM682">
        <f t="shared" si="83"/>
        <v>2438.1625441696115</v>
      </c>
      <c r="AN682">
        <f t="shared" si="83"/>
        <v>996.4664310954064</v>
      </c>
      <c r="AO682">
        <f t="shared" si="83"/>
        <v>3667.844522968198</v>
      </c>
      <c r="AP682" s="26">
        <v>0.006</v>
      </c>
      <c r="AS682" s="26">
        <v>0.083</v>
      </c>
      <c r="AU682">
        <v>0.7372225523</v>
      </c>
      <c r="AV682"/>
      <c r="AW682" s="24">
        <v>0.006</v>
      </c>
    </row>
    <row r="683" spans="1:49" ht="12.75">
      <c r="A683" s="19">
        <v>37694</v>
      </c>
      <c r="B683" s="22">
        <v>73</v>
      </c>
      <c r="C683" s="21">
        <v>0.868402779</v>
      </c>
      <c r="D683" s="20">
        <v>0.868402779</v>
      </c>
      <c r="E683" s="24">
        <v>0</v>
      </c>
      <c r="F683">
        <v>38.81807803</v>
      </c>
      <c r="G683">
        <v>-76.06247301</v>
      </c>
      <c r="H683" s="26">
        <v>906.9</v>
      </c>
      <c r="I683" s="23">
        <f t="shared" si="78"/>
        <v>871.75</v>
      </c>
      <c r="J683">
        <f t="shared" si="79"/>
        <v>1249.043661518045</v>
      </c>
      <c r="K683" s="23">
        <f t="shared" si="80"/>
        <v>1492.543661518045</v>
      </c>
      <c r="L683" s="23">
        <f t="shared" si="77"/>
        <v>1511.562661518045</v>
      </c>
      <c r="M683" s="23">
        <f t="shared" si="81"/>
        <v>1502.0531615180448</v>
      </c>
      <c r="N683" s="23">
        <v>2.9</v>
      </c>
      <c r="O683" s="23">
        <v>41.1</v>
      </c>
      <c r="P683" s="23">
        <v>43.2</v>
      </c>
      <c r="Q683" s="23">
        <f t="shared" si="82"/>
        <v>45.25</v>
      </c>
      <c r="S683">
        <v>1.45E-05</v>
      </c>
      <c r="T683">
        <v>1.02E-05</v>
      </c>
      <c r="U683">
        <v>6.59E-06</v>
      </c>
      <c r="V683">
        <v>1.15E-06</v>
      </c>
      <c r="W683">
        <v>5.19E-07</v>
      </c>
      <c r="X683">
        <v>-2.72E-07</v>
      </c>
      <c r="Y683" s="30">
        <v>851.7</v>
      </c>
      <c r="Z683" s="30">
        <v>288.5</v>
      </c>
      <c r="AA683" s="30">
        <v>283.1</v>
      </c>
      <c r="AB683" s="30">
        <v>15.1</v>
      </c>
      <c r="AD683">
        <v>5142</v>
      </c>
      <c r="AE683">
        <v>512</v>
      </c>
      <c r="AF683">
        <v>324</v>
      </c>
      <c r="AG683">
        <v>124</v>
      </c>
      <c r="AH683">
        <v>30</v>
      </c>
      <c r="AI683">
        <v>121</v>
      </c>
      <c r="AJ683">
        <f t="shared" si="83"/>
        <v>109017.66784452296</v>
      </c>
      <c r="AK683">
        <f t="shared" si="83"/>
        <v>10855.12367491166</v>
      </c>
      <c r="AL683">
        <f t="shared" si="83"/>
        <v>6869.2579505300355</v>
      </c>
      <c r="AM683">
        <f t="shared" si="83"/>
        <v>2628.975265017668</v>
      </c>
      <c r="AN683">
        <f t="shared" si="83"/>
        <v>636.0424028268551</v>
      </c>
      <c r="AO683">
        <f t="shared" si="83"/>
        <v>2565.3710247349823</v>
      </c>
      <c r="AP683" s="26">
        <v>0.008</v>
      </c>
      <c r="AS683" s="26">
        <v>0.074</v>
      </c>
      <c r="AU683">
        <v>0.7560048103</v>
      </c>
      <c r="AV683"/>
      <c r="AW683" s="24">
        <v>0.001</v>
      </c>
    </row>
    <row r="684" spans="1:49" ht="12.75">
      <c r="A684" s="19">
        <v>37694</v>
      </c>
      <c r="B684" s="22">
        <v>73</v>
      </c>
      <c r="C684" s="21">
        <v>0.868518531</v>
      </c>
      <c r="D684" s="20">
        <v>0.868518531</v>
      </c>
      <c r="E684" s="24">
        <v>0</v>
      </c>
      <c r="F684">
        <v>38.81861289</v>
      </c>
      <c r="G684">
        <v>-76.06945521</v>
      </c>
      <c r="H684" s="26">
        <v>904.8</v>
      </c>
      <c r="I684" s="23">
        <f t="shared" si="78"/>
        <v>869.65</v>
      </c>
      <c r="J684">
        <f t="shared" si="79"/>
        <v>1269.0715773724955</v>
      </c>
      <c r="K684" s="23">
        <f t="shared" si="80"/>
        <v>1512.5715773724955</v>
      </c>
      <c r="L684" s="23">
        <f t="shared" si="77"/>
        <v>1531.5905773724955</v>
      </c>
      <c r="M684" s="23">
        <f t="shared" si="81"/>
        <v>1522.0810773724957</v>
      </c>
      <c r="N684" s="23">
        <v>2.8</v>
      </c>
      <c r="O684" s="23">
        <v>41.5</v>
      </c>
      <c r="P684" s="23">
        <v>44.1</v>
      </c>
      <c r="Q684" s="23">
        <f t="shared" si="82"/>
        <v>43.650000000000006</v>
      </c>
      <c r="S684"/>
      <c r="T684"/>
      <c r="Y684" s="30"/>
      <c r="Z684" s="30"/>
      <c r="AA684" s="30"/>
      <c r="AB684" s="30"/>
      <c r="AC684">
        <v>1158</v>
      </c>
      <c r="AD684">
        <v>4919</v>
      </c>
      <c r="AE684">
        <v>500</v>
      </c>
      <c r="AF684">
        <v>294</v>
      </c>
      <c r="AG684">
        <v>114</v>
      </c>
      <c r="AH684">
        <v>39</v>
      </c>
      <c r="AI684">
        <v>156</v>
      </c>
      <c r="AJ684">
        <f t="shared" si="83"/>
        <v>104289.75265017667</v>
      </c>
      <c r="AK684">
        <f t="shared" si="83"/>
        <v>10600.706713780919</v>
      </c>
      <c r="AL684">
        <f t="shared" si="83"/>
        <v>6233.21554770318</v>
      </c>
      <c r="AM684">
        <f t="shared" si="83"/>
        <v>2416.9611307420496</v>
      </c>
      <c r="AN684">
        <f t="shared" si="83"/>
        <v>826.8551236749116</v>
      </c>
      <c r="AO684">
        <f t="shared" si="83"/>
        <v>3307.4204946996465</v>
      </c>
      <c r="AP684" s="26">
        <v>0.003</v>
      </c>
      <c r="AS684" s="26">
        <v>0.081</v>
      </c>
      <c r="AU684">
        <v>0.7356797457</v>
      </c>
      <c r="AV684"/>
      <c r="AW684" s="24">
        <v>0.002</v>
      </c>
    </row>
    <row r="685" spans="1:49" ht="12.75">
      <c r="A685" s="19">
        <v>37694</v>
      </c>
      <c r="B685" s="22">
        <v>73</v>
      </c>
      <c r="C685" s="21">
        <v>0.868634284</v>
      </c>
      <c r="D685" s="20">
        <v>0.868634284</v>
      </c>
      <c r="E685" s="24">
        <v>0</v>
      </c>
      <c r="F685">
        <v>38.8165711</v>
      </c>
      <c r="G685">
        <v>-76.0762182</v>
      </c>
      <c r="H685" s="26">
        <v>902.4</v>
      </c>
      <c r="I685" s="23">
        <f t="shared" si="78"/>
        <v>867.25</v>
      </c>
      <c r="J685">
        <f t="shared" si="79"/>
        <v>1292.0199290065132</v>
      </c>
      <c r="K685" s="23">
        <f t="shared" si="80"/>
        <v>1535.5199290065132</v>
      </c>
      <c r="L685" s="23">
        <f t="shared" si="77"/>
        <v>1554.5389290065132</v>
      </c>
      <c r="M685" s="23">
        <f t="shared" si="81"/>
        <v>1545.029429006513</v>
      </c>
      <c r="N685" s="23">
        <v>3</v>
      </c>
      <c r="O685" s="23">
        <v>42.4</v>
      </c>
      <c r="P685" s="23">
        <v>41.5</v>
      </c>
      <c r="Q685" s="23">
        <f t="shared" si="82"/>
        <v>42.8</v>
      </c>
      <c r="S685"/>
      <c r="T685"/>
      <c r="Y685" s="30"/>
      <c r="Z685" s="30"/>
      <c r="AA685" s="30"/>
      <c r="AB685" s="30"/>
      <c r="AD685">
        <v>4554</v>
      </c>
      <c r="AE685">
        <v>515</v>
      </c>
      <c r="AF685">
        <v>300</v>
      </c>
      <c r="AG685">
        <v>107</v>
      </c>
      <c r="AH685">
        <v>42</v>
      </c>
      <c r="AI685">
        <v>116</v>
      </c>
      <c r="AJ685">
        <f t="shared" si="83"/>
        <v>96551.23674911661</v>
      </c>
      <c r="AK685">
        <f t="shared" si="83"/>
        <v>10918.727915194346</v>
      </c>
      <c r="AL685">
        <f t="shared" si="83"/>
        <v>6360.424028268551</v>
      </c>
      <c r="AM685">
        <f t="shared" si="83"/>
        <v>2268.5512367491165</v>
      </c>
      <c r="AN685">
        <f t="shared" si="83"/>
        <v>890.4593639575971</v>
      </c>
      <c r="AO685">
        <f t="shared" si="83"/>
        <v>2459.363957597173</v>
      </c>
      <c r="AP685" s="26">
        <v>0.001</v>
      </c>
      <c r="AS685" s="26">
        <v>0.079</v>
      </c>
      <c r="AU685">
        <v>0.7658743858</v>
      </c>
      <c r="AV685"/>
      <c r="AW685" s="24">
        <v>0.002</v>
      </c>
    </row>
    <row r="686" spans="1:49" ht="12.75">
      <c r="A686" s="19">
        <v>37694</v>
      </c>
      <c r="B686" s="22">
        <v>73</v>
      </c>
      <c r="C686" s="21">
        <v>0.868749976</v>
      </c>
      <c r="D686" s="20">
        <v>0.868749976</v>
      </c>
      <c r="E686" s="24">
        <v>0</v>
      </c>
      <c r="F686">
        <v>38.81218804</v>
      </c>
      <c r="G686">
        <v>-76.08143817</v>
      </c>
      <c r="H686" s="26">
        <v>901.4</v>
      </c>
      <c r="I686" s="23">
        <f t="shared" si="78"/>
        <v>866.25</v>
      </c>
      <c r="J686">
        <f t="shared" si="79"/>
        <v>1301.6004912137469</v>
      </c>
      <c r="K686" s="23">
        <f t="shared" si="80"/>
        <v>1545.1004912137469</v>
      </c>
      <c r="L686" s="23">
        <f t="shared" si="77"/>
        <v>1564.1194912137469</v>
      </c>
      <c r="M686" s="23">
        <f t="shared" si="81"/>
        <v>1554.609991213747</v>
      </c>
      <c r="N686" s="23">
        <v>2.9</v>
      </c>
      <c r="O686" s="23">
        <v>42.3</v>
      </c>
      <c r="P686" s="23">
        <v>43</v>
      </c>
      <c r="Q686" s="23">
        <f t="shared" si="82"/>
        <v>42.25</v>
      </c>
      <c r="S686">
        <v>1.43E-05</v>
      </c>
      <c r="T686">
        <v>8.8E-06</v>
      </c>
      <c r="U686">
        <v>6.28E-06</v>
      </c>
      <c r="V686">
        <v>1.33E-06</v>
      </c>
      <c r="W686">
        <v>4.8E-07</v>
      </c>
      <c r="X686">
        <v>-3.28E-07</v>
      </c>
      <c r="Y686" s="30">
        <v>845.1</v>
      </c>
      <c r="Z686" s="30">
        <v>288.6</v>
      </c>
      <c r="AA686" s="30">
        <v>283.2</v>
      </c>
      <c r="AB686" s="30">
        <v>15.1</v>
      </c>
      <c r="AD686">
        <v>4488</v>
      </c>
      <c r="AE686">
        <v>478</v>
      </c>
      <c r="AF686">
        <v>262</v>
      </c>
      <c r="AG686">
        <v>112</v>
      </c>
      <c r="AH686">
        <v>40</v>
      </c>
      <c r="AI686">
        <v>140</v>
      </c>
      <c r="AJ686">
        <f t="shared" si="83"/>
        <v>95151.94346289753</v>
      </c>
      <c r="AK686">
        <f t="shared" si="83"/>
        <v>10134.275618374559</v>
      </c>
      <c r="AL686">
        <f t="shared" si="83"/>
        <v>5554.770318021201</v>
      </c>
      <c r="AM686">
        <f t="shared" si="83"/>
        <v>2374.558303886926</v>
      </c>
      <c r="AN686">
        <f t="shared" si="83"/>
        <v>848.0565371024735</v>
      </c>
      <c r="AO686">
        <f t="shared" si="83"/>
        <v>2968.197879858657</v>
      </c>
      <c r="AP686" s="26">
        <v>0.005</v>
      </c>
      <c r="AS686" s="26">
        <v>0.079</v>
      </c>
      <c r="AU686">
        <v>0.7695243955</v>
      </c>
      <c r="AV686"/>
      <c r="AW686" s="24">
        <v>0.003</v>
      </c>
    </row>
    <row r="687" spans="1:49" ht="12.75">
      <c r="A687" s="19">
        <v>37694</v>
      </c>
      <c r="B687" s="22">
        <v>73</v>
      </c>
      <c r="C687" s="21">
        <v>0.868865728</v>
      </c>
      <c r="D687" s="20">
        <v>0.868865728</v>
      </c>
      <c r="E687" s="24">
        <v>0</v>
      </c>
      <c r="F687">
        <v>38.80633174</v>
      </c>
      <c r="G687">
        <v>-76.08461026</v>
      </c>
      <c r="H687" s="26">
        <v>901.4</v>
      </c>
      <c r="I687" s="23">
        <f t="shared" si="78"/>
        <v>866.25</v>
      </c>
      <c r="J687">
        <f t="shared" si="79"/>
        <v>1301.6004912137469</v>
      </c>
      <c r="K687" s="23">
        <f t="shared" si="80"/>
        <v>1545.1004912137469</v>
      </c>
      <c r="L687" s="23">
        <f t="shared" si="77"/>
        <v>1564.1194912137469</v>
      </c>
      <c r="M687" s="23">
        <f t="shared" si="81"/>
        <v>1554.609991213747</v>
      </c>
      <c r="N687" s="23">
        <v>2.8</v>
      </c>
      <c r="O687" s="23">
        <v>41.8</v>
      </c>
      <c r="P687" s="23">
        <v>42.8</v>
      </c>
      <c r="Q687" s="23">
        <f t="shared" si="82"/>
        <v>42.9</v>
      </c>
      <c r="S687"/>
      <c r="T687"/>
      <c r="Y687" s="30"/>
      <c r="Z687" s="30"/>
      <c r="AA687" s="30"/>
      <c r="AB687" s="30"/>
      <c r="AD687">
        <v>4634</v>
      </c>
      <c r="AE687">
        <v>496</v>
      </c>
      <c r="AF687">
        <v>299</v>
      </c>
      <c r="AG687">
        <v>115</v>
      </c>
      <c r="AH687">
        <v>27</v>
      </c>
      <c r="AI687">
        <v>118</v>
      </c>
      <c r="AJ687">
        <f t="shared" si="83"/>
        <v>98247.34982332155</v>
      </c>
      <c r="AK687">
        <f t="shared" si="83"/>
        <v>10515.901060070672</v>
      </c>
      <c r="AL687">
        <f t="shared" si="83"/>
        <v>6339.222614840989</v>
      </c>
      <c r="AM687">
        <f t="shared" si="83"/>
        <v>2438.1625441696115</v>
      </c>
      <c r="AN687">
        <f t="shared" si="83"/>
        <v>572.4381625441696</v>
      </c>
      <c r="AO687">
        <f t="shared" si="83"/>
        <v>2501.7667844522966</v>
      </c>
      <c r="AP687" s="26">
        <v>0.006</v>
      </c>
      <c r="AS687" s="26">
        <v>0.083</v>
      </c>
      <c r="AU687">
        <v>0.789083004</v>
      </c>
      <c r="AV687"/>
      <c r="AW687" s="24">
        <v>0.006</v>
      </c>
    </row>
    <row r="688" spans="1:49" ht="12.75">
      <c r="A688" s="19">
        <v>37694</v>
      </c>
      <c r="B688" s="22">
        <v>73</v>
      </c>
      <c r="C688" s="21">
        <v>0.868981481</v>
      </c>
      <c r="D688" s="20">
        <v>0.868981481</v>
      </c>
      <c r="E688" s="24">
        <v>0</v>
      </c>
      <c r="F688">
        <v>38.79964298</v>
      </c>
      <c r="G688">
        <v>-76.08287433</v>
      </c>
      <c r="H688" s="26">
        <v>899.1</v>
      </c>
      <c r="I688" s="23">
        <f t="shared" si="78"/>
        <v>863.95</v>
      </c>
      <c r="J688">
        <f t="shared" si="79"/>
        <v>1323.6778226270644</v>
      </c>
      <c r="K688" s="23">
        <f t="shared" si="80"/>
        <v>1567.1778226270644</v>
      </c>
      <c r="L688" s="23">
        <f t="shared" si="77"/>
        <v>1586.1968226270644</v>
      </c>
      <c r="M688" s="23">
        <f t="shared" si="81"/>
        <v>1576.6873226270645</v>
      </c>
      <c r="N688" s="23">
        <v>2.6</v>
      </c>
      <c r="O688" s="23">
        <v>41.8</v>
      </c>
      <c r="P688" s="23">
        <v>43.6</v>
      </c>
      <c r="Q688" s="23">
        <f t="shared" si="82"/>
        <v>43.2</v>
      </c>
      <c r="S688"/>
      <c r="T688"/>
      <c r="Y688" s="30"/>
      <c r="Z688" s="30"/>
      <c r="AA688" s="30"/>
      <c r="AB688" s="30"/>
      <c r="AD688">
        <v>4226</v>
      </c>
      <c r="AE688">
        <v>459</v>
      </c>
      <c r="AF688">
        <v>247</v>
      </c>
      <c r="AG688">
        <v>104</v>
      </c>
      <c r="AH688">
        <v>36</v>
      </c>
      <c r="AI688">
        <v>107</v>
      </c>
      <c r="AJ688">
        <f t="shared" si="83"/>
        <v>89597.17314487632</v>
      </c>
      <c r="AK688">
        <f t="shared" si="83"/>
        <v>9731.448763250883</v>
      </c>
      <c r="AL688">
        <f t="shared" si="83"/>
        <v>5236.749116607773</v>
      </c>
      <c r="AM688">
        <f t="shared" si="83"/>
        <v>2204.946996466431</v>
      </c>
      <c r="AN688">
        <f t="shared" si="83"/>
        <v>763.2508833922261</v>
      </c>
      <c r="AO688">
        <f t="shared" si="83"/>
        <v>2268.5512367491165</v>
      </c>
      <c r="AP688" s="26">
        <v>0.004</v>
      </c>
      <c r="AS688" s="26">
        <v>0.091</v>
      </c>
      <c r="AU688">
        <v>0.8611055613</v>
      </c>
      <c r="AV688"/>
      <c r="AW688" s="24">
        <v>0.001</v>
      </c>
    </row>
    <row r="689" spans="1:49" ht="12.75">
      <c r="A689" s="19">
        <v>37694</v>
      </c>
      <c r="B689" s="22">
        <v>73</v>
      </c>
      <c r="C689" s="21">
        <v>0.869097233</v>
      </c>
      <c r="D689" s="20">
        <v>0.869097233</v>
      </c>
      <c r="E689" s="24">
        <v>0</v>
      </c>
      <c r="F689">
        <v>38.79465429</v>
      </c>
      <c r="G689">
        <v>-76.0769645</v>
      </c>
      <c r="H689" s="26">
        <v>896.5</v>
      </c>
      <c r="I689" s="23">
        <f t="shared" si="78"/>
        <v>861.35</v>
      </c>
      <c r="J689">
        <f t="shared" si="79"/>
        <v>1348.7056901412036</v>
      </c>
      <c r="K689" s="23">
        <f t="shared" si="80"/>
        <v>1592.2056901412036</v>
      </c>
      <c r="L689" s="23">
        <f t="shared" si="77"/>
        <v>1611.2246901412036</v>
      </c>
      <c r="M689" s="23">
        <f t="shared" si="81"/>
        <v>1601.7151901412035</v>
      </c>
      <c r="N689" s="23">
        <v>2.4</v>
      </c>
      <c r="O689" s="23">
        <v>41.6</v>
      </c>
      <c r="P689" s="23">
        <v>41.9</v>
      </c>
      <c r="Q689" s="23">
        <f t="shared" si="82"/>
        <v>42.75</v>
      </c>
      <c r="S689">
        <v>1.28E-05</v>
      </c>
      <c r="T689">
        <v>9.07E-06</v>
      </c>
      <c r="U689">
        <v>5.69E-06</v>
      </c>
      <c r="V689">
        <v>1.26E-06</v>
      </c>
      <c r="W689">
        <v>5.35E-07</v>
      </c>
      <c r="X689">
        <v>-2.9E-07</v>
      </c>
      <c r="Y689" s="30">
        <v>840.8</v>
      </c>
      <c r="Z689" s="30">
        <v>288.7</v>
      </c>
      <c r="AA689" s="30">
        <v>283.3</v>
      </c>
      <c r="AB689" s="30">
        <v>15.1</v>
      </c>
      <c r="AD689">
        <v>3862</v>
      </c>
      <c r="AE689">
        <v>411</v>
      </c>
      <c r="AF689">
        <v>238</v>
      </c>
      <c r="AG689">
        <v>88</v>
      </c>
      <c r="AH689">
        <v>31</v>
      </c>
      <c r="AI689">
        <v>83</v>
      </c>
      <c r="AJ689">
        <f t="shared" si="83"/>
        <v>81879.8586572438</v>
      </c>
      <c r="AK689">
        <f t="shared" si="83"/>
        <v>8713.780918727914</v>
      </c>
      <c r="AL689">
        <f t="shared" si="83"/>
        <v>5045.936395759717</v>
      </c>
      <c r="AM689">
        <f t="shared" si="83"/>
        <v>1865.7243816254415</v>
      </c>
      <c r="AN689">
        <f t="shared" si="83"/>
        <v>657.243816254417</v>
      </c>
      <c r="AO689">
        <f t="shared" si="83"/>
        <v>1759.7173144876324</v>
      </c>
      <c r="AP689" s="26">
        <v>0.006</v>
      </c>
      <c r="AS689" s="26">
        <v>0.083</v>
      </c>
      <c r="AU689">
        <v>0.8286720514</v>
      </c>
      <c r="AV689"/>
      <c r="AW689" s="24">
        <v>0.003</v>
      </c>
    </row>
    <row r="690" spans="1:49" ht="12.75">
      <c r="A690" s="19">
        <v>37694</v>
      </c>
      <c r="B690" s="22">
        <v>73</v>
      </c>
      <c r="C690" s="21">
        <v>0.869212985</v>
      </c>
      <c r="D690" s="20">
        <v>0.869212985</v>
      </c>
      <c r="E690" s="24">
        <v>0</v>
      </c>
      <c r="F690">
        <v>38.79277227</v>
      </c>
      <c r="G690">
        <v>-76.06931445</v>
      </c>
      <c r="H690" s="26">
        <v>895.5</v>
      </c>
      <c r="I690" s="23">
        <f t="shared" si="78"/>
        <v>860.35</v>
      </c>
      <c r="J690">
        <f t="shared" si="79"/>
        <v>1358.3519145772705</v>
      </c>
      <c r="K690" s="23">
        <f t="shared" si="80"/>
        <v>1601.8519145772705</v>
      </c>
      <c r="L690" s="23">
        <f t="shared" si="77"/>
        <v>1620.8709145772705</v>
      </c>
      <c r="M690" s="23">
        <f t="shared" si="81"/>
        <v>1611.3614145772704</v>
      </c>
      <c r="N690" s="23">
        <v>2.3</v>
      </c>
      <c r="O690" s="23">
        <v>41.4</v>
      </c>
      <c r="P690" s="23">
        <v>42.5</v>
      </c>
      <c r="Q690" s="23">
        <f t="shared" si="82"/>
        <v>42.2</v>
      </c>
      <c r="S690"/>
      <c r="T690"/>
      <c r="Y690" s="30"/>
      <c r="Z690" s="30"/>
      <c r="AA690" s="30"/>
      <c r="AB690" s="30"/>
      <c r="AC690">
        <v>1216</v>
      </c>
      <c r="AD690">
        <v>3688</v>
      </c>
      <c r="AE690">
        <v>389</v>
      </c>
      <c r="AF690">
        <v>226</v>
      </c>
      <c r="AG690">
        <v>70</v>
      </c>
      <c r="AH690">
        <v>29</v>
      </c>
      <c r="AI690">
        <v>94</v>
      </c>
      <c r="AJ690">
        <f t="shared" si="83"/>
        <v>78190.81272084806</v>
      </c>
      <c r="AK690">
        <f t="shared" si="83"/>
        <v>8247.349823321554</v>
      </c>
      <c r="AL690">
        <f t="shared" si="83"/>
        <v>4791.519434628975</v>
      </c>
      <c r="AM690">
        <f t="shared" si="83"/>
        <v>1484.0989399293285</v>
      </c>
      <c r="AN690">
        <f t="shared" si="83"/>
        <v>614.8409893992932</v>
      </c>
      <c r="AO690">
        <f t="shared" si="83"/>
        <v>1992.9328621908128</v>
      </c>
      <c r="AP690" s="26">
        <v>0.004</v>
      </c>
      <c r="AS690" s="26">
        <v>0.1</v>
      </c>
      <c r="AU690">
        <v>0.8274351954</v>
      </c>
      <c r="AV690"/>
      <c r="AW690" s="24">
        <v>0.002</v>
      </c>
    </row>
    <row r="691" spans="1:49" ht="12.75">
      <c r="A691" s="19">
        <v>37694</v>
      </c>
      <c r="B691" s="22">
        <v>73</v>
      </c>
      <c r="C691" s="21">
        <v>0.869328678</v>
      </c>
      <c r="D691" s="20">
        <v>0.869328678</v>
      </c>
      <c r="E691" s="24">
        <v>0</v>
      </c>
      <c r="F691">
        <v>38.79426634</v>
      </c>
      <c r="G691">
        <v>-76.06191319</v>
      </c>
      <c r="H691" s="26">
        <v>892.8</v>
      </c>
      <c r="I691" s="23">
        <f t="shared" si="78"/>
        <v>857.65</v>
      </c>
      <c r="J691">
        <f t="shared" si="79"/>
        <v>1384.4528309491477</v>
      </c>
      <c r="K691" s="23">
        <f t="shared" si="80"/>
        <v>1627.9528309491477</v>
      </c>
      <c r="L691" s="23">
        <f t="shared" si="77"/>
        <v>1646.9718309491477</v>
      </c>
      <c r="M691" s="23">
        <f t="shared" si="81"/>
        <v>1637.4623309491476</v>
      </c>
      <c r="N691" s="23">
        <v>2</v>
      </c>
      <c r="O691" s="23">
        <v>41.3</v>
      </c>
      <c r="P691" s="23">
        <v>40.2</v>
      </c>
      <c r="Q691" s="23">
        <f t="shared" si="82"/>
        <v>41.35</v>
      </c>
      <c r="S691"/>
      <c r="T691"/>
      <c r="Y691" s="30"/>
      <c r="Z691" s="30"/>
      <c r="AA691" s="30"/>
      <c r="AB691" s="30"/>
      <c r="AD691">
        <v>3421</v>
      </c>
      <c r="AE691">
        <v>353</v>
      </c>
      <c r="AF691">
        <v>219</v>
      </c>
      <c r="AG691">
        <v>83</v>
      </c>
      <c r="AH691">
        <v>23</v>
      </c>
      <c r="AI691">
        <v>68</v>
      </c>
      <c r="AJ691">
        <f t="shared" si="83"/>
        <v>72530.03533568904</v>
      </c>
      <c r="AK691">
        <f t="shared" si="83"/>
        <v>7484.0989399293285</v>
      </c>
      <c r="AL691">
        <f t="shared" si="83"/>
        <v>4643.109540636042</v>
      </c>
      <c r="AM691">
        <f t="shared" si="83"/>
        <v>1759.7173144876324</v>
      </c>
      <c r="AN691">
        <f t="shared" si="83"/>
        <v>487.63250883392226</v>
      </c>
      <c r="AO691">
        <f t="shared" si="83"/>
        <v>1441.696113074205</v>
      </c>
      <c r="AP691" s="26">
        <v>0.007</v>
      </c>
      <c r="AS691" s="26">
        <v>0.082</v>
      </c>
      <c r="AU691">
        <v>0.8150232434</v>
      </c>
      <c r="AV691"/>
      <c r="AW691" s="24">
        <v>0.009</v>
      </c>
    </row>
    <row r="692" spans="1:49" ht="12.75">
      <c r="A692" s="19">
        <v>37694</v>
      </c>
      <c r="B692" s="22">
        <v>73</v>
      </c>
      <c r="C692" s="21">
        <v>0.86944443</v>
      </c>
      <c r="D692" s="20">
        <v>0.86944443</v>
      </c>
      <c r="E692" s="24">
        <v>0</v>
      </c>
      <c r="F692">
        <v>38.79826</v>
      </c>
      <c r="G692">
        <v>-76.05689815</v>
      </c>
      <c r="H692" s="26">
        <v>891.4</v>
      </c>
      <c r="I692" s="23">
        <f t="shared" si="78"/>
        <v>856.25</v>
      </c>
      <c r="J692">
        <f t="shared" si="79"/>
        <v>1398.0190069296507</v>
      </c>
      <c r="K692" s="23">
        <f t="shared" si="80"/>
        <v>1641.5190069296507</v>
      </c>
      <c r="L692" s="23">
        <f t="shared" si="77"/>
        <v>1660.5380069296507</v>
      </c>
      <c r="M692" s="23">
        <f t="shared" si="81"/>
        <v>1651.0285069296506</v>
      </c>
      <c r="N692" s="23">
        <v>1.9</v>
      </c>
      <c r="O692" s="23">
        <v>41.3</v>
      </c>
      <c r="P692" s="23">
        <v>37.9</v>
      </c>
      <c r="Q692" s="23">
        <f t="shared" si="82"/>
        <v>39.05</v>
      </c>
      <c r="S692">
        <v>1.21E-05</v>
      </c>
      <c r="T692">
        <v>8.62E-06</v>
      </c>
      <c r="U692">
        <v>5.24E-06</v>
      </c>
      <c r="V692">
        <v>1.42E-06</v>
      </c>
      <c r="W692">
        <v>5.89E-07</v>
      </c>
      <c r="X692">
        <v>-1.94E-07</v>
      </c>
      <c r="Y692" s="30">
        <v>834.7</v>
      </c>
      <c r="Z692" s="30">
        <v>288.8</v>
      </c>
      <c r="AA692" s="30">
        <v>283.4</v>
      </c>
      <c r="AB692" s="30">
        <v>15.1</v>
      </c>
      <c r="AD692">
        <v>3491</v>
      </c>
      <c r="AE692">
        <v>375</v>
      </c>
      <c r="AF692">
        <v>176</v>
      </c>
      <c r="AG692">
        <v>68</v>
      </c>
      <c r="AH692">
        <v>17</v>
      </c>
      <c r="AI692">
        <v>70</v>
      </c>
      <c r="AJ692">
        <f t="shared" si="83"/>
        <v>74014.13427561837</v>
      </c>
      <c r="AK692">
        <f t="shared" si="83"/>
        <v>7950.530035335689</v>
      </c>
      <c r="AL692">
        <f t="shared" si="83"/>
        <v>3731.448763250883</v>
      </c>
      <c r="AM692">
        <f t="shared" si="83"/>
        <v>1441.696113074205</v>
      </c>
      <c r="AN692">
        <f t="shared" si="83"/>
        <v>360.42402826855124</v>
      </c>
      <c r="AO692">
        <f t="shared" si="83"/>
        <v>1484.0989399293285</v>
      </c>
      <c r="AP692" s="26">
        <v>0.003</v>
      </c>
      <c r="AS692" s="26">
        <v>0.079</v>
      </c>
      <c r="AU692">
        <v>0.810526073</v>
      </c>
      <c r="AV692"/>
      <c r="AW692" s="24">
        <v>0.004</v>
      </c>
    </row>
    <row r="693" spans="1:49" ht="12.75">
      <c r="A693" s="19">
        <v>37694</v>
      </c>
      <c r="B693" s="22">
        <v>73</v>
      </c>
      <c r="C693" s="21">
        <v>0.869560182</v>
      </c>
      <c r="D693" s="20">
        <v>0.869560182</v>
      </c>
      <c r="E693" s="24">
        <v>0</v>
      </c>
      <c r="F693">
        <v>38.80357513</v>
      </c>
      <c r="G693">
        <v>-76.05533517</v>
      </c>
      <c r="H693" s="26">
        <v>888.5</v>
      </c>
      <c r="I693" s="23">
        <f t="shared" si="78"/>
        <v>853.35</v>
      </c>
      <c r="J693">
        <f t="shared" si="79"/>
        <v>1426.1910729995243</v>
      </c>
      <c r="K693" s="23">
        <f t="shared" si="80"/>
        <v>1669.6910729995243</v>
      </c>
      <c r="L693" s="23">
        <f t="shared" si="77"/>
        <v>1688.7100729995243</v>
      </c>
      <c r="M693" s="23">
        <f t="shared" si="81"/>
        <v>1679.2005729995244</v>
      </c>
      <c r="N693" s="23">
        <v>1.8</v>
      </c>
      <c r="O693" s="23">
        <v>40.6</v>
      </c>
      <c r="P693" s="23">
        <v>37.1</v>
      </c>
      <c r="Q693" s="23">
        <f t="shared" si="82"/>
        <v>37.5</v>
      </c>
      <c r="S693"/>
      <c r="T693"/>
      <c r="Y693" s="30"/>
      <c r="Z693" s="30"/>
      <c r="AA693" s="30"/>
      <c r="AB693" s="30"/>
      <c r="AD693">
        <v>3525</v>
      </c>
      <c r="AE693">
        <v>366</v>
      </c>
      <c r="AF693">
        <v>206</v>
      </c>
      <c r="AG693">
        <v>90</v>
      </c>
      <c r="AH693">
        <v>24</v>
      </c>
      <c r="AI693">
        <v>84</v>
      </c>
      <c r="AJ693">
        <f t="shared" si="83"/>
        <v>74734.98233215547</v>
      </c>
      <c r="AK693">
        <f t="shared" si="83"/>
        <v>7759.717314487632</v>
      </c>
      <c r="AL693">
        <f t="shared" si="83"/>
        <v>4367.491166077739</v>
      </c>
      <c r="AM693">
        <f t="shared" si="83"/>
        <v>1908.1272084805653</v>
      </c>
      <c r="AN693">
        <f t="shared" si="83"/>
        <v>508.8339222614841</v>
      </c>
      <c r="AO693">
        <f t="shared" si="83"/>
        <v>1780.9187279151943</v>
      </c>
      <c r="AP693" s="26">
        <v>0.004</v>
      </c>
      <c r="AS693" s="26">
        <v>0.079</v>
      </c>
      <c r="AU693">
        <v>0.7678490281</v>
      </c>
      <c r="AV693"/>
      <c r="AW693" s="24">
        <v>0.002</v>
      </c>
    </row>
    <row r="694" spans="1:49" ht="12.75">
      <c r="A694" s="19">
        <v>37694</v>
      </c>
      <c r="B694" s="22">
        <v>73</v>
      </c>
      <c r="C694" s="21">
        <v>0.869675934</v>
      </c>
      <c r="D694" s="20">
        <v>0.869675934</v>
      </c>
      <c r="E694" s="24">
        <v>0</v>
      </c>
      <c r="F694">
        <v>38.80885819</v>
      </c>
      <c r="G694">
        <v>-76.05700422</v>
      </c>
      <c r="H694" s="26">
        <v>886.2</v>
      </c>
      <c r="I694" s="23">
        <f t="shared" si="78"/>
        <v>851.0500000000001</v>
      </c>
      <c r="J694">
        <f t="shared" si="79"/>
        <v>1448.6025958214323</v>
      </c>
      <c r="K694" s="23">
        <f t="shared" si="80"/>
        <v>1692.1025958214323</v>
      </c>
      <c r="L694" s="23">
        <f t="shared" si="77"/>
        <v>1711.1215958214323</v>
      </c>
      <c r="M694" s="23">
        <f t="shared" si="81"/>
        <v>1701.6120958214324</v>
      </c>
      <c r="N694" s="23">
        <v>1.6</v>
      </c>
      <c r="O694" s="23">
        <v>39.9</v>
      </c>
      <c r="P694" s="23">
        <v>34.8</v>
      </c>
      <c r="Q694" s="23">
        <f t="shared" si="82"/>
        <v>35.95</v>
      </c>
      <c r="S694"/>
      <c r="T694"/>
      <c r="Y694" s="30"/>
      <c r="Z694" s="30"/>
      <c r="AA694" s="30"/>
      <c r="AB694" s="30"/>
      <c r="AD694">
        <v>3318</v>
      </c>
      <c r="AE694">
        <v>321</v>
      </c>
      <c r="AF694">
        <v>198</v>
      </c>
      <c r="AG694">
        <v>69</v>
      </c>
      <c r="AH694">
        <v>28</v>
      </c>
      <c r="AI694">
        <v>77</v>
      </c>
      <c r="AJ694">
        <f t="shared" si="83"/>
        <v>70346.28975265018</v>
      </c>
      <c r="AK694">
        <f t="shared" si="83"/>
        <v>6805.653710247349</v>
      </c>
      <c r="AL694">
        <f t="shared" si="83"/>
        <v>4197.879858657244</v>
      </c>
      <c r="AM694">
        <f t="shared" si="83"/>
        <v>1462.8975265017668</v>
      </c>
      <c r="AN694">
        <f t="shared" si="83"/>
        <v>593.6395759717315</v>
      </c>
      <c r="AO694">
        <f t="shared" si="83"/>
        <v>1632.5088339222614</v>
      </c>
      <c r="AP694" s="26">
        <v>0.005</v>
      </c>
      <c r="AS694" s="26">
        <v>0.082</v>
      </c>
      <c r="AU694">
        <v>0.7247067094</v>
      </c>
      <c r="AV694"/>
      <c r="AW694" s="24">
        <v>0.001</v>
      </c>
    </row>
    <row r="695" spans="1:49" ht="12.75">
      <c r="A695" s="19">
        <v>37694</v>
      </c>
      <c r="B695" s="22">
        <v>73</v>
      </c>
      <c r="C695" s="21">
        <v>0.869791687</v>
      </c>
      <c r="D695" s="20">
        <v>0.869791687</v>
      </c>
      <c r="E695" s="24">
        <v>0</v>
      </c>
      <c r="F695">
        <v>38.81282046</v>
      </c>
      <c r="G695">
        <v>-76.0616713</v>
      </c>
      <c r="H695" s="26">
        <v>884.2</v>
      </c>
      <c r="I695" s="23">
        <f t="shared" si="78"/>
        <v>849.0500000000001</v>
      </c>
      <c r="J695">
        <f t="shared" si="79"/>
        <v>1468.1401646766105</v>
      </c>
      <c r="K695" s="23">
        <f t="shared" si="80"/>
        <v>1711.6401646766105</v>
      </c>
      <c r="L695" s="23">
        <f t="shared" si="77"/>
        <v>1730.6591646766105</v>
      </c>
      <c r="M695" s="23">
        <f t="shared" si="81"/>
        <v>1721.1496646766104</v>
      </c>
      <c r="N695" s="23">
        <v>1.5</v>
      </c>
      <c r="O695" s="23">
        <v>39.5</v>
      </c>
      <c r="P695" s="23">
        <v>30.2</v>
      </c>
      <c r="Q695" s="23">
        <f t="shared" si="82"/>
        <v>32.5</v>
      </c>
      <c r="S695">
        <v>1.13E-05</v>
      </c>
      <c r="T695">
        <v>7.75E-06</v>
      </c>
      <c r="U695">
        <v>5.37E-06</v>
      </c>
      <c r="V695">
        <v>1.51E-06</v>
      </c>
      <c r="W695">
        <v>6.04E-07</v>
      </c>
      <c r="X695">
        <v>-2.2E-07</v>
      </c>
      <c r="Y695" s="30">
        <v>827.7</v>
      </c>
      <c r="Z695" s="30">
        <v>288.9</v>
      </c>
      <c r="AA695" s="30">
        <v>283.5</v>
      </c>
      <c r="AB695" s="30">
        <v>14.9</v>
      </c>
      <c r="AD695">
        <v>3264</v>
      </c>
      <c r="AE695">
        <v>325</v>
      </c>
      <c r="AF695">
        <v>187</v>
      </c>
      <c r="AG695">
        <v>50</v>
      </c>
      <c r="AH695">
        <v>18</v>
      </c>
      <c r="AI695">
        <v>72</v>
      </c>
      <c r="AJ695">
        <f t="shared" si="83"/>
        <v>69201.41342756184</v>
      </c>
      <c r="AK695">
        <f t="shared" si="83"/>
        <v>6890.459363957597</v>
      </c>
      <c r="AL695">
        <f t="shared" si="83"/>
        <v>3964.6643109540637</v>
      </c>
      <c r="AM695">
        <f t="shared" si="83"/>
        <v>1060.070671378092</v>
      </c>
      <c r="AN695">
        <f t="shared" si="83"/>
        <v>381.62544169611306</v>
      </c>
      <c r="AO695">
        <f t="shared" si="83"/>
        <v>1526.5017667844522</v>
      </c>
      <c r="AP695" s="26">
        <v>0.005</v>
      </c>
      <c r="AS695" s="26">
        <v>0.081</v>
      </c>
      <c r="AU695">
        <v>0.7155540586</v>
      </c>
      <c r="AV695"/>
      <c r="AW695" s="24">
        <v>0.002</v>
      </c>
    </row>
    <row r="696" spans="1:49" ht="12.75">
      <c r="A696" s="19">
        <v>37694</v>
      </c>
      <c r="B696" s="22">
        <v>73</v>
      </c>
      <c r="C696" s="21">
        <v>0.869907379</v>
      </c>
      <c r="D696" s="20">
        <v>0.869907379</v>
      </c>
      <c r="E696" s="24">
        <v>0</v>
      </c>
      <c r="F696">
        <v>38.81474363</v>
      </c>
      <c r="G696">
        <v>-76.06815619</v>
      </c>
      <c r="H696" s="26">
        <v>882.9</v>
      </c>
      <c r="I696" s="23">
        <f t="shared" si="78"/>
        <v>847.75</v>
      </c>
      <c r="J696">
        <f t="shared" si="79"/>
        <v>1480.8642793581146</v>
      </c>
      <c r="K696" s="23">
        <f t="shared" si="80"/>
        <v>1724.3642793581146</v>
      </c>
      <c r="L696" s="23">
        <f t="shared" si="77"/>
        <v>1743.3832793581146</v>
      </c>
      <c r="M696" s="23">
        <f t="shared" si="81"/>
        <v>1733.8737793581145</v>
      </c>
      <c r="N696" s="23">
        <v>1.4</v>
      </c>
      <c r="O696" s="23">
        <v>39.1</v>
      </c>
      <c r="P696" s="23">
        <v>32.2</v>
      </c>
      <c r="Q696" s="23">
        <f t="shared" si="82"/>
        <v>31.200000000000003</v>
      </c>
      <c r="S696"/>
      <c r="T696"/>
      <c r="Y696" s="30"/>
      <c r="Z696" s="30"/>
      <c r="AA696" s="30"/>
      <c r="AB696" s="30"/>
      <c r="AC696">
        <v>1397</v>
      </c>
      <c r="AD696">
        <v>2608</v>
      </c>
      <c r="AE696">
        <v>283</v>
      </c>
      <c r="AF696">
        <v>129</v>
      </c>
      <c r="AG696">
        <v>51</v>
      </c>
      <c r="AH696">
        <v>19</v>
      </c>
      <c r="AI696">
        <v>48</v>
      </c>
      <c r="AJ696">
        <f t="shared" si="83"/>
        <v>55293.286219081274</v>
      </c>
      <c r="AK696">
        <f t="shared" si="83"/>
        <v>6000</v>
      </c>
      <c r="AL696">
        <f t="shared" si="83"/>
        <v>2734.982332155477</v>
      </c>
      <c r="AM696">
        <f t="shared" si="83"/>
        <v>1081.2720848056538</v>
      </c>
      <c r="AN696">
        <f t="shared" si="83"/>
        <v>402.8268551236749</v>
      </c>
      <c r="AO696">
        <f t="shared" si="83"/>
        <v>1017.6678445229682</v>
      </c>
      <c r="AP696" s="26">
        <v>0.004</v>
      </c>
      <c r="AS696" s="26">
        <v>0.07</v>
      </c>
      <c r="AU696">
        <v>0.7566874027</v>
      </c>
      <c r="AV696"/>
      <c r="AW696" s="24">
        <v>0.008</v>
      </c>
    </row>
    <row r="697" spans="1:49" ht="12.75">
      <c r="A697" s="19">
        <v>37694</v>
      </c>
      <c r="B697" s="22">
        <v>73</v>
      </c>
      <c r="C697" s="21">
        <v>0.870023131</v>
      </c>
      <c r="D697" s="20">
        <v>0.870023131</v>
      </c>
      <c r="E697" s="24">
        <v>0</v>
      </c>
      <c r="F697">
        <v>38.81424286</v>
      </c>
      <c r="G697">
        <v>-76.07545431</v>
      </c>
      <c r="H697" s="26">
        <v>880.8</v>
      </c>
      <c r="I697" s="23">
        <f t="shared" si="78"/>
        <v>845.65</v>
      </c>
      <c r="J697">
        <f t="shared" si="79"/>
        <v>1501.4598938856725</v>
      </c>
      <c r="K697" s="23">
        <f t="shared" si="80"/>
        <v>1744.9598938856725</v>
      </c>
      <c r="L697" s="23">
        <f t="shared" si="77"/>
        <v>1763.9788938856725</v>
      </c>
      <c r="M697" s="23">
        <f t="shared" si="81"/>
        <v>1754.4693938856726</v>
      </c>
      <c r="N697" s="23">
        <v>1.3</v>
      </c>
      <c r="O697" s="23">
        <v>38.5</v>
      </c>
      <c r="P697" s="23">
        <v>37.4</v>
      </c>
      <c r="Q697" s="23">
        <f t="shared" si="82"/>
        <v>34.8</v>
      </c>
      <c r="S697"/>
      <c r="T697"/>
      <c r="Y697" s="30"/>
      <c r="Z697" s="30"/>
      <c r="AA697" s="30"/>
      <c r="AB697" s="30"/>
      <c r="AD697">
        <v>2426</v>
      </c>
      <c r="AE697">
        <v>254</v>
      </c>
      <c r="AF697">
        <v>134</v>
      </c>
      <c r="AG697">
        <v>55</v>
      </c>
      <c r="AH697">
        <v>18</v>
      </c>
      <c r="AI697">
        <v>45</v>
      </c>
      <c r="AJ697">
        <f t="shared" si="83"/>
        <v>51434.62897526502</v>
      </c>
      <c r="AK697">
        <f t="shared" si="83"/>
        <v>5385.159010600707</v>
      </c>
      <c r="AL697">
        <f t="shared" si="83"/>
        <v>2840.989399293286</v>
      </c>
      <c r="AM697">
        <f t="shared" si="83"/>
        <v>1166.077738515901</v>
      </c>
      <c r="AN697">
        <f t="shared" si="83"/>
        <v>381.62544169611306</v>
      </c>
      <c r="AO697">
        <f t="shared" si="83"/>
        <v>954.0636042402826</v>
      </c>
      <c r="AP697" s="26">
        <v>0.006</v>
      </c>
      <c r="AS697" s="26">
        <v>0.082</v>
      </c>
      <c r="AU697">
        <v>0.7582439184</v>
      </c>
      <c r="AV697"/>
      <c r="AW697" s="24">
        <v>0.009</v>
      </c>
    </row>
    <row r="698" spans="1:49" ht="12.75">
      <c r="A698" s="19">
        <v>37694</v>
      </c>
      <c r="B698" s="22">
        <v>73</v>
      </c>
      <c r="C698" s="21">
        <v>0.870138884</v>
      </c>
      <c r="D698" s="20">
        <v>0.870138884</v>
      </c>
      <c r="E698" s="24">
        <v>0</v>
      </c>
      <c r="F698">
        <v>38.81128937</v>
      </c>
      <c r="G698">
        <v>-76.08220092</v>
      </c>
      <c r="H698" s="26">
        <v>879.3</v>
      </c>
      <c r="I698" s="23">
        <f t="shared" si="78"/>
        <v>844.15</v>
      </c>
      <c r="J698">
        <f t="shared" si="79"/>
        <v>1516.2023845113688</v>
      </c>
      <c r="K698" s="23">
        <f t="shared" si="80"/>
        <v>1759.7023845113688</v>
      </c>
      <c r="L698" s="23">
        <f t="shared" si="77"/>
        <v>1778.7213845113688</v>
      </c>
      <c r="M698" s="23">
        <f t="shared" si="81"/>
        <v>1769.2118845113687</v>
      </c>
      <c r="N698" s="23">
        <v>1.3</v>
      </c>
      <c r="O698" s="23">
        <v>37.5</v>
      </c>
      <c r="P698" s="23">
        <v>41.1</v>
      </c>
      <c r="Q698" s="23">
        <f t="shared" si="82"/>
        <v>39.25</v>
      </c>
      <c r="S698"/>
      <c r="T698"/>
      <c r="Y698" s="30"/>
      <c r="Z698" s="30"/>
      <c r="AA698" s="30"/>
      <c r="AB698" s="30"/>
      <c r="AD698">
        <v>2212</v>
      </c>
      <c r="AE698">
        <v>233</v>
      </c>
      <c r="AF698">
        <v>135</v>
      </c>
      <c r="AG698">
        <v>37</v>
      </c>
      <c r="AH698">
        <v>15</v>
      </c>
      <c r="AI698">
        <v>44</v>
      </c>
      <c r="AJ698">
        <f t="shared" si="83"/>
        <v>46897.526501766784</v>
      </c>
      <c r="AK698">
        <f t="shared" si="83"/>
        <v>4939.929328621908</v>
      </c>
      <c r="AL698">
        <f t="shared" si="83"/>
        <v>2862.190812720848</v>
      </c>
      <c r="AM698">
        <f t="shared" si="83"/>
        <v>784.452296819788</v>
      </c>
      <c r="AN698">
        <f t="shared" si="83"/>
        <v>318.02120141342755</v>
      </c>
      <c r="AO698">
        <f t="shared" si="83"/>
        <v>932.8621908127208</v>
      </c>
      <c r="AP698" s="26">
        <v>0.006</v>
      </c>
      <c r="AS698" s="26">
        <v>0.092</v>
      </c>
      <c r="AU698">
        <v>0.7826159596</v>
      </c>
      <c r="AV698"/>
      <c r="AW698" s="24">
        <v>0.006</v>
      </c>
    </row>
    <row r="699" spans="1:49" ht="12.75">
      <c r="A699" s="19">
        <v>37694</v>
      </c>
      <c r="B699" s="22">
        <v>73</v>
      </c>
      <c r="C699" s="21">
        <v>0.870254636</v>
      </c>
      <c r="D699" s="20">
        <v>0.870254636</v>
      </c>
      <c r="E699" s="24">
        <v>0</v>
      </c>
      <c r="F699">
        <v>38.80663125</v>
      </c>
      <c r="G699">
        <v>-76.08753807</v>
      </c>
      <c r="H699" s="26">
        <v>878.1</v>
      </c>
      <c r="I699" s="23">
        <f t="shared" si="78"/>
        <v>842.95</v>
      </c>
      <c r="J699">
        <f t="shared" si="79"/>
        <v>1528.0152507633402</v>
      </c>
      <c r="K699" s="23">
        <f t="shared" si="80"/>
        <v>1771.5152507633402</v>
      </c>
      <c r="L699" s="23">
        <f t="shared" si="77"/>
        <v>1790.5342507633402</v>
      </c>
      <c r="M699" s="23">
        <f t="shared" si="81"/>
        <v>1781.0247507633403</v>
      </c>
      <c r="N699" s="23">
        <v>1.3</v>
      </c>
      <c r="O699" s="23">
        <v>35.9</v>
      </c>
      <c r="P699" s="23">
        <v>38.1</v>
      </c>
      <c r="Q699" s="23">
        <f t="shared" si="82"/>
        <v>39.6</v>
      </c>
      <c r="S699">
        <v>1.09E-05</v>
      </c>
      <c r="T699">
        <v>7.46E-06</v>
      </c>
      <c r="U699">
        <v>4.86E-06</v>
      </c>
      <c r="V699">
        <v>1.54E-06</v>
      </c>
      <c r="W699">
        <v>6.32E-07</v>
      </c>
      <c r="X699">
        <v>-1.67E-07</v>
      </c>
      <c r="Y699" s="30">
        <v>822.4</v>
      </c>
      <c r="Z699" s="30">
        <v>289</v>
      </c>
      <c r="AA699" s="30">
        <v>283.6</v>
      </c>
      <c r="AB699" s="30">
        <v>14.9</v>
      </c>
      <c r="AD699">
        <v>2027</v>
      </c>
      <c r="AE699">
        <v>207</v>
      </c>
      <c r="AF699">
        <v>114</v>
      </c>
      <c r="AG699">
        <v>32</v>
      </c>
      <c r="AH699">
        <v>19</v>
      </c>
      <c r="AI699">
        <v>30</v>
      </c>
      <c r="AJ699">
        <f t="shared" si="83"/>
        <v>42975.26501766784</v>
      </c>
      <c r="AK699">
        <f t="shared" si="83"/>
        <v>4388.6925795053</v>
      </c>
      <c r="AL699">
        <f t="shared" si="83"/>
        <v>2416.9611307420496</v>
      </c>
      <c r="AM699">
        <f t="shared" si="83"/>
        <v>678.4452296819787</v>
      </c>
      <c r="AN699">
        <f t="shared" si="83"/>
        <v>402.8268551236749</v>
      </c>
      <c r="AO699">
        <f t="shared" si="83"/>
        <v>636.0424028268551</v>
      </c>
      <c r="AP699" s="26">
        <v>0.005</v>
      </c>
      <c r="AS699" s="26">
        <v>0.092</v>
      </c>
      <c r="AU699">
        <v>0.8311997652</v>
      </c>
      <c r="AV699"/>
      <c r="AW699" s="24">
        <v>0.002</v>
      </c>
    </row>
    <row r="700" spans="1:49" ht="12.75">
      <c r="A700" s="19">
        <v>37694</v>
      </c>
      <c r="B700" s="22">
        <v>73</v>
      </c>
      <c r="C700" s="21">
        <v>0.870370388</v>
      </c>
      <c r="D700" s="20">
        <v>0.870370388</v>
      </c>
      <c r="E700" s="24">
        <v>0</v>
      </c>
      <c r="F700">
        <v>38.8005296</v>
      </c>
      <c r="G700">
        <v>-76.09000584</v>
      </c>
      <c r="H700" s="26">
        <v>875.3</v>
      </c>
      <c r="I700" s="23">
        <f t="shared" si="78"/>
        <v>840.15</v>
      </c>
      <c r="J700">
        <f t="shared" si="79"/>
        <v>1555.644132340391</v>
      </c>
      <c r="K700" s="23">
        <f t="shared" si="80"/>
        <v>1799.144132340391</v>
      </c>
      <c r="L700" s="23">
        <f t="shared" si="77"/>
        <v>1818.163132340391</v>
      </c>
      <c r="M700" s="23">
        <f t="shared" si="81"/>
        <v>1808.6536323403911</v>
      </c>
      <c r="N700" s="23">
        <v>0.9</v>
      </c>
      <c r="O700" s="23">
        <v>34</v>
      </c>
      <c r="P700" s="23">
        <v>39.1</v>
      </c>
      <c r="Q700" s="23">
        <f t="shared" si="82"/>
        <v>38.6</v>
      </c>
      <c r="S700"/>
      <c r="T700"/>
      <c r="Y700" s="30"/>
      <c r="Z700" s="30"/>
      <c r="AA700" s="30"/>
      <c r="AB700" s="30"/>
      <c r="AD700">
        <v>1760</v>
      </c>
      <c r="AE700">
        <v>141</v>
      </c>
      <c r="AF700">
        <v>98</v>
      </c>
      <c r="AG700">
        <v>34</v>
      </c>
      <c r="AH700">
        <v>7</v>
      </c>
      <c r="AI700">
        <v>32</v>
      </c>
      <c r="AJ700">
        <f t="shared" si="83"/>
        <v>37314.48763250883</v>
      </c>
      <c r="AK700">
        <f t="shared" si="83"/>
        <v>2989.399293286219</v>
      </c>
      <c r="AL700">
        <f t="shared" si="83"/>
        <v>2077.73851590106</v>
      </c>
      <c r="AM700">
        <f t="shared" si="83"/>
        <v>720.8480565371025</v>
      </c>
      <c r="AN700">
        <f t="shared" si="83"/>
        <v>148.40989399293287</v>
      </c>
      <c r="AO700">
        <f t="shared" si="83"/>
        <v>678.4452296819787</v>
      </c>
      <c r="AP700" s="26">
        <v>0.004</v>
      </c>
      <c r="AS700" s="26">
        <v>0.072</v>
      </c>
      <c r="AU700">
        <v>0.7843315005</v>
      </c>
      <c r="AV700"/>
      <c r="AW700" s="24">
        <v>-0.001</v>
      </c>
    </row>
    <row r="701" spans="1:49" ht="12.75">
      <c r="A701" s="19">
        <v>37694</v>
      </c>
      <c r="B701" s="22">
        <v>73</v>
      </c>
      <c r="C701" s="21">
        <v>0.87048614</v>
      </c>
      <c r="D701" s="20">
        <v>0.87048614</v>
      </c>
      <c r="E701" s="24">
        <v>0</v>
      </c>
      <c r="F701">
        <v>38.79416018</v>
      </c>
      <c r="G701">
        <v>-76.0885866</v>
      </c>
      <c r="H701" s="26">
        <v>873.6</v>
      </c>
      <c r="I701" s="23">
        <f t="shared" si="78"/>
        <v>838.45</v>
      </c>
      <c r="J701">
        <f t="shared" si="79"/>
        <v>1572.4637703228993</v>
      </c>
      <c r="K701" s="23">
        <f t="shared" si="80"/>
        <v>1815.9637703228993</v>
      </c>
      <c r="L701" s="23">
        <f t="shared" si="77"/>
        <v>1834.9827703228993</v>
      </c>
      <c r="M701" s="23">
        <f t="shared" si="81"/>
        <v>1825.4732703228992</v>
      </c>
      <c r="N701" s="23">
        <v>0.8</v>
      </c>
      <c r="O701" s="23">
        <v>33.5</v>
      </c>
      <c r="P701" s="23">
        <v>40.6</v>
      </c>
      <c r="Q701" s="23">
        <f t="shared" si="82"/>
        <v>39.85</v>
      </c>
      <c r="S701"/>
      <c r="T701"/>
      <c r="Y701" s="30"/>
      <c r="Z701" s="30"/>
      <c r="AA701" s="30"/>
      <c r="AB701" s="30"/>
      <c r="AD701">
        <v>1472</v>
      </c>
      <c r="AE701">
        <v>142</v>
      </c>
      <c r="AF701">
        <v>64</v>
      </c>
      <c r="AG701">
        <v>19</v>
      </c>
      <c r="AH701">
        <v>11</v>
      </c>
      <c r="AI701">
        <v>18</v>
      </c>
      <c r="AJ701">
        <f t="shared" si="83"/>
        <v>31208.480565371025</v>
      </c>
      <c r="AK701">
        <f t="shared" si="83"/>
        <v>3010.6007067137807</v>
      </c>
      <c r="AL701">
        <f t="shared" si="83"/>
        <v>1356.8904593639575</v>
      </c>
      <c r="AM701">
        <f t="shared" si="83"/>
        <v>402.8268551236749</v>
      </c>
      <c r="AN701">
        <f t="shared" si="83"/>
        <v>233.2155477031802</v>
      </c>
      <c r="AO701">
        <f t="shared" si="83"/>
        <v>381.62544169611306</v>
      </c>
      <c r="AP701" s="26">
        <v>0.004</v>
      </c>
      <c r="AS701" s="26">
        <v>0.093</v>
      </c>
      <c r="AU701">
        <v>0.8021846414</v>
      </c>
      <c r="AV701"/>
      <c r="AW701" s="24">
        <v>0.005</v>
      </c>
    </row>
    <row r="702" spans="1:49" ht="12.75">
      <c r="A702" s="19">
        <v>37694</v>
      </c>
      <c r="B702" s="22">
        <v>73</v>
      </c>
      <c r="C702" s="21">
        <v>0.870601833</v>
      </c>
      <c r="D702" s="20">
        <v>0.870601833</v>
      </c>
      <c r="E702" s="24">
        <v>0</v>
      </c>
      <c r="F702">
        <v>38.78887655</v>
      </c>
      <c r="G702">
        <v>-76.08396681</v>
      </c>
      <c r="H702" s="26">
        <v>872.6</v>
      </c>
      <c r="I702" s="23">
        <f t="shared" si="78"/>
        <v>837.45</v>
      </c>
      <c r="J702">
        <f t="shared" si="79"/>
        <v>1582.3736126255717</v>
      </c>
      <c r="K702" s="23">
        <f t="shared" si="80"/>
        <v>1825.8736126255717</v>
      </c>
      <c r="L702" s="23">
        <f t="shared" si="77"/>
        <v>1844.8926126255717</v>
      </c>
      <c r="M702" s="23">
        <f t="shared" si="81"/>
        <v>1835.3831126255718</v>
      </c>
      <c r="N702" s="23">
        <v>0.7</v>
      </c>
      <c r="O702" s="23">
        <v>32.9</v>
      </c>
      <c r="P702" s="23">
        <v>42.1</v>
      </c>
      <c r="Q702" s="23">
        <f t="shared" si="82"/>
        <v>41.35</v>
      </c>
      <c r="S702">
        <v>1.02E-05</v>
      </c>
      <c r="T702">
        <v>6.85E-06</v>
      </c>
      <c r="U702">
        <v>4.56E-06</v>
      </c>
      <c r="V702">
        <v>1.63E-06</v>
      </c>
      <c r="W702">
        <v>7.26E-07</v>
      </c>
      <c r="X702">
        <v>-2.06E-07</v>
      </c>
      <c r="Y702" s="30">
        <v>816.7</v>
      </c>
      <c r="Z702" s="30">
        <v>289.2</v>
      </c>
      <c r="AA702" s="30">
        <v>283.7</v>
      </c>
      <c r="AB702" s="30">
        <v>14.9</v>
      </c>
      <c r="AC702">
        <v>1523</v>
      </c>
      <c r="AD702">
        <v>1377</v>
      </c>
      <c r="AE702">
        <v>146</v>
      </c>
      <c r="AF702">
        <v>67</v>
      </c>
      <c r="AG702">
        <v>18</v>
      </c>
      <c r="AH702">
        <v>13</v>
      </c>
      <c r="AI702">
        <v>30</v>
      </c>
      <c r="AJ702">
        <f t="shared" si="83"/>
        <v>29194.346289752648</v>
      </c>
      <c r="AK702">
        <f t="shared" si="83"/>
        <v>3095.406360424028</v>
      </c>
      <c r="AL702">
        <f t="shared" si="83"/>
        <v>1420.494699646643</v>
      </c>
      <c r="AM702">
        <f t="shared" si="83"/>
        <v>381.62544169611306</v>
      </c>
      <c r="AN702">
        <f t="shared" si="83"/>
        <v>275.61837455830386</v>
      </c>
      <c r="AO702">
        <f t="shared" si="83"/>
        <v>636.0424028268551</v>
      </c>
      <c r="AP702" s="26">
        <v>-0.001</v>
      </c>
      <c r="AS702" s="26">
        <v>0.068</v>
      </c>
      <c r="AU702">
        <v>0.7543860674</v>
      </c>
      <c r="AV702"/>
      <c r="AW702" s="24">
        <v>0.005</v>
      </c>
    </row>
    <row r="703" spans="1:49" ht="12.75">
      <c r="A703" s="19">
        <v>37694</v>
      </c>
      <c r="B703" s="22">
        <v>73</v>
      </c>
      <c r="C703" s="21">
        <v>0.870717585</v>
      </c>
      <c r="D703" s="20">
        <v>0.870717585</v>
      </c>
      <c r="E703" s="24">
        <v>0</v>
      </c>
      <c r="F703">
        <v>38.78647817</v>
      </c>
      <c r="G703">
        <v>-76.07674553</v>
      </c>
      <c r="H703" s="26">
        <v>871.2</v>
      </c>
      <c r="I703" s="23">
        <f t="shared" si="78"/>
        <v>836.0500000000001</v>
      </c>
      <c r="J703">
        <f t="shared" si="79"/>
        <v>1596.2672901073067</v>
      </c>
      <c r="K703" s="23">
        <f t="shared" si="80"/>
        <v>1839.7672901073067</v>
      </c>
      <c r="L703" s="23">
        <f t="shared" si="77"/>
        <v>1858.7862901073067</v>
      </c>
      <c r="M703" s="23">
        <f t="shared" si="81"/>
        <v>1849.2767901073066</v>
      </c>
      <c r="N703" s="23">
        <v>0.7</v>
      </c>
      <c r="O703" s="23">
        <v>32.2</v>
      </c>
      <c r="P703" s="23">
        <v>43.1</v>
      </c>
      <c r="Q703" s="23">
        <f t="shared" si="82"/>
        <v>42.6</v>
      </c>
      <c r="S703"/>
      <c r="T703"/>
      <c r="Y703" s="30"/>
      <c r="Z703" s="30"/>
      <c r="AA703" s="30"/>
      <c r="AB703" s="30"/>
      <c r="AD703">
        <v>1027</v>
      </c>
      <c r="AE703">
        <v>101</v>
      </c>
      <c r="AF703">
        <v>70</v>
      </c>
      <c r="AG703">
        <v>23</v>
      </c>
      <c r="AH703">
        <v>8</v>
      </c>
      <c r="AI703">
        <v>16</v>
      </c>
      <c r="AJ703">
        <f t="shared" si="83"/>
        <v>21773.851590106005</v>
      </c>
      <c r="AK703">
        <f t="shared" si="83"/>
        <v>2141.3427561837457</v>
      </c>
      <c r="AL703">
        <f t="shared" si="83"/>
        <v>1484.0989399293285</v>
      </c>
      <c r="AM703">
        <f t="shared" si="83"/>
        <v>487.63250883392226</v>
      </c>
      <c r="AN703">
        <f t="shared" si="83"/>
        <v>169.61130742049468</v>
      </c>
      <c r="AO703">
        <f t="shared" si="83"/>
        <v>339.22261484098937</v>
      </c>
      <c r="AP703" s="26">
        <v>0.005</v>
      </c>
      <c r="AS703" s="26">
        <v>0.083</v>
      </c>
      <c r="AU703">
        <v>0.7512865067</v>
      </c>
      <c r="AV703"/>
      <c r="AW703" s="24">
        <v>0.006</v>
      </c>
    </row>
    <row r="704" spans="1:49" ht="12.75">
      <c r="A704" s="19">
        <v>37694</v>
      </c>
      <c r="B704" s="22">
        <v>73</v>
      </c>
      <c r="C704" s="21">
        <v>0.870833337</v>
      </c>
      <c r="D704" s="20">
        <v>0.870833337</v>
      </c>
      <c r="E704" s="24">
        <v>0</v>
      </c>
      <c r="F704">
        <v>38.78700047</v>
      </c>
      <c r="G704">
        <v>-76.06932903</v>
      </c>
      <c r="H704" s="26">
        <v>868.5</v>
      </c>
      <c r="I704" s="23">
        <f t="shared" si="78"/>
        <v>833.35</v>
      </c>
      <c r="J704">
        <f t="shared" si="79"/>
        <v>1623.1280643421903</v>
      </c>
      <c r="K704" s="23">
        <f t="shared" si="80"/>
        <v>1866.6280643421903</v>
      </c>
      <c r="L704" s="23">
        <f t="shared" si="77"/>
        <v>1885.6470643421903</v>
      </c>
      <c r="M704" s="23">
        <f t="shared" si="81"/>
        <v>1876.1375643421902</v>
      </c>
      <c r="N704" s="23">
        <v>0.5</v>
      </c>
      <c r="O704" s="23">
        <v>33.6</v>
      </c>
      <c r="P704" s="23">
        <v>45.1</v>
      </c>
      <c r="Q704" s="23">
        <f t="shared" si="82"/>
        <v>44.1</v>
      </c>
      <c r="S704"/>
      <c r="T704"/>
      <c r="Y704" s="30"/>
      <c r="Z704" s="30"/>
      <c r="AA704" s="30"/>
      <c r="AB704" s="30"/>
      <c r="AD704">
        <v>890</v>
      </c>
      <c r="AE704">
        <v>93</v>
      </c>
      <c r="AF704">
        <v>57</v>
      </c>
      <c r="AG704">
        <v>20</v>
      </c>
      <c r="AH704">
        <v>9</v>
      </c>
      <c r="AI704">
        <v>22</v>
      </c>
      <c r="AJ704">
        <f t="shared" si="83"/>
        <v>18869.257950530035</v>
      </c>
      <c r="AK704">
        <f t="shared" si="83"/>
        <v>1971.731448763251</v>
      </c>
      <c r="AL704">
        <f t="shared" si="83"/>
        <v>1208.4805653710248</v>
      </c>
      <c r="AM704">
        <f t="shared" si="83"/>
        <v>424.02826855123675</v>
      </c>
      <c r="AN704">
        <f t="shared" si="83"/>
        <v>190.81272084805653</v>
      </c>
      <c r="AO704">
        <f t="shared" si="83"/>
        <v>466.4310954063604</v>
      </c>
      <c r="AP704" s="26">
        <v>0.006</v>
      </c>
      <c r="AS704" s="26">
        <v>0.092</v>
      </c>
      <c r="AU704">
        <v>0.6490098834</v>
      </c>
      <c r="AV704"/>
      <c r="AW704" s="24">
        <v>0.004</v>
      </c>
    </row>
    <row r="705" spans="1:49" ht="12.75">
      <c r="A705" s="19">
        <v>37694</v>
      </c>
      <c r="B705" s="22">
        <v>73</v>
      </c>
      <c r="C705" s="21">
        <v>0.87094909</v>
      </c>
      <c r="D705" s="20">
        <v>0.87094909</v>
      </c>
      <c r="E705" s="24">
        <v>0</v>
      </c>
      <c r="F705">
        <v>38.79035436</v>
      </c>
      <c r="G705">
        <v>-76.06353198</v>
      </c>
      <c r="H705" s="26">
        <v>867.1</v>
      </c>
      <c r="I705" s="23">
        <f t="shared" si="78"/>
        <v>831.95</v>
      </c>
      <c r="J705">
        <f t="shared" si="79"/>
        <v>1637.0901548479442</v>
      </c>
      <c r="K705" s="23">
        <f t="shared" si="80"/>
        <v>1880.5901548479442</v>
      </c>
      <c r="L705" s="23">
        <f t="shared" si="77"/>
        <v>1899.6091548479442</v>
      </c>
      <c r="M705" s="23">
        <f t="shared" si="81"/>
        <v>1890.0996548479443</v>
      </c>
      <c r="N705" s="23">
        <v>0.3</v>
      </c>
      <c r="O705" s="23">
        <v>34.8</v>
      </c>
      <c r="P705" s="23">
        <v>45.7</v>
      </c>
      <c r="Q705" s="23">
        <f t="shared" si="82"/>
        <v>45.400000000000006</v>
      </c>
      <c r="S705">
        <v>9.51E-06</v>
      </c>
      <c r="T705">
        <v>6.81E-06</v>
      </c>
      <c r="U705">
        <v>4.69E-06</v>
      </c>
      <c r="V705">
        <v>1.66E-06</v>
      </c>
      <c r="W705">
        <v>7.24E-07</v>
      </c>
      <c r="X705">
        <v>-2.08E-07</v>
      </c>
      <c r="Y705" s="30">
        <v>811.6</v>
      </c>
      <c r="Z705" s="30">
        <v>289.3</v>
      </c>
      <c r="AA705" s="30">
        <v>283.8</v>
      </c>
      <c r="AB705" s="30">
        <v>14.9</v>
      </c>
      <c r="AD705">
        <v>631</v>
      </c>
      <c r="AE705">
        <v>61</v>
      </c>
      <c r="AF705">
        <v>32</v>
      </c>
      <c r="AG705">
        <v>11</v>
      </c>
      <c r="AH705">
        <v>6</v>
      </c>
      <c r="AI705">
        <v>29</v>
      </c>
      <c r="AJ705">
        <f t="shared" si="83"/>
        <v>13378.09187279152</v>
      </c>
      <c r="AK705">
        <f t="shared" si="83"/>
        <v>1293.286219081272</v>
      </c>
      <c r="AL705">
        <f t="shared" si="83"/>
        <v>678.4452296819787</v>
      </c>
      <c r="AM705">
        <f t="shared" si="83"/>
        <v>233.2155477031802</v>
      </c>
      <c r="AN705">
        <f t="shared" si="83"/>
        <v>127.20848056537102</v>
      </c>
      <c r="AO705">
        <f t="shared" si="83"/>
        <v>614.8409893992932</v>
      </c>
      <c r="AP705" s="26">
        <v>0.005</v>
      </c>
      <c r="AS705" s="26">
        <v>0.072</v>
      </c>
      <c r="AU705">
        <v>0.6994562149</v>
      </c>
      <c r="AV705"/>
      <c r="AW705" s="24">
        <v>0.001</v>
      </c>
    </row>
    <row r="706" spans="1:49" ht="12.75">
      <c r="A706" s="19">
        <v>37694</v>
      </c>
      <c r="B706" s="22">
        <v>73</v>
      </c>
      <c r="C706" s="21">
        <v>0.871064842</v>
      </c>
      <c r="D706" s="20">
        <v>0.871064842</v>
      </c>
      <c r="E706" s="24">
        <v>0</v>
      </c>
      <c r="F706">
        <v>38.79544852</v>
      </c>
      <c r="G706">
        <v>-76.06115291</v>
      </c>
      <c r="H706" s="26">
        <v>865</v>
      </c>
      <c r="I706" s="23">
        <f t="shared" si="78"/>
        <v>829.85</v>
      </c>
      <c r="J706">
        <f t="shared" si="79"/>
        <v>1658.07740621837</v>
      </c>
      <c r="K706" s="23">
        <f t="shared" si="80"/>
        <v>1901.57740621837</v>
      </c>
      <c r="L706" s="23">
        <f t="shared" si="77"/>
        <v>1920.59640621837</v>
      </c>
      <c r="M706" s="23">
        <f t="shared" si="81"/>
        <v>1911.0869062183701</v>
      </c>
      <c r="N706" s="23">
        <v>0.1</v>
      </c>
      <c r="O706" s="23">
        <v>36.7</v>
      </c>
      <c r="P706" s="23">
        <v>46.1</v>
      </c>
      <c r="Q706" s="23">
        <f t="shared" si="82"/>
        <v>45.900000000000006</v>
      </c>
      <c r="S706"/>
      <c r="T706"/>
      <c r="Y706" s="30"/>
      <c r="Z706" s="30"/>
      <c r="AA706" s="30"/>
      <c r="AB706" s="30"/>
      <c r="AD706">
        <v>510</v>
      </c>
      <c r="AE706">
        <v>64</v>
      </c>
      <c r="AF706">
        <v>40</v>
      </c>
      <c r="AG706">
        <v>16</v>
      </c>
      <c r="AH706">
        <v>7</v>
      </c>
      <c r="AI706">
        <v>17</v>
      </c>
      <c r="AJ706">
        <f t="shared" si="83"/>
        <v>10812.720848056537</v>
      </c>
      <c r="AK706">
        <f t="shared" si="83"/>
        <v>1356.8904593639575</v>
      </c>
      <c r="AL706">
        <f t="shared" si="83"/>
        <v>848.0565371024735</v>
      </c>
      <c r="AM706">
        <f t="shared" si="83"/>
        <v>339.22261484098937</v>
      </c>
      <c r="AN706">
        <f t="shared" si="83"/>
        <v>148.40989399293287</v>
      </c>
      <c r="AO706">
        <f t="shared" si="83"/>
        <v>360.42402826855124</v>
      </c>
      <c r="AP706" s="26">
        <v>0.006</v>
      </c>
      <c r="AS706" s="26">
        <v>0.062</v>
      </c>
      <c r="AU706">
        <v>0.7052035928</v>
      </c>
      <c r="AV706"/>
      <c r="AW706" s="24">
        <v>0.001</v>
      </c>
    </row>
    <row r="707" spans="1:49" ht="12.75">
      <c r="A707" s="19">
        <v>37694</v>
      </c>
      <c r="B707" s="22">
        <v>73</v>
      </c>
      <c r="C707" s="21">
        <v>0.871180534</v>
      </c>
      <c r="D707" s="20">
        <v>0.871180534</v>
      </c>
      <c r="E707" s="24">
        <v>0</v>
      </c>
      <c r="F707">
        <v>38.80067383</v>
      </c>
      <c r="G707">
        <v>-76.06272647</v>
      </c>
      <c r="H707" s="26">
        <v>862.9</v>
      </c>
      <c r="I707" s="23">
        <f t="shared" si="78"/>
        <v>827.75</v>
      </c>
      <c r="J707">
        <f t="shared" si="79"/>
        <v>1679.1178348028138</v>
      </c>
      <c r="K707" s="23">
        <f t="shared" si="80"/>
        <v>1922.6178348028138</v>
      </c>
      <c r="L707" s="23">
        <f t="shared" si="77"/>
        <v>1941.6368348028138</v>
      </c>
      <c r="M707" s="23">
        <f t="shared" si="81"/>
        <v>1932.127334802814</v>
      </c>
      <c r="N707" s="23">
        <v>0</v>
      </c>
      <c r="O707" s="23">
        <v>40.2</v>
      </c>
      <c r="P707" s="23">
        <v>44.8</v>
      </c>
      <c r="Q707" s="23">
        <f t="shared" si="82"/>
        <v>45.45</v>
      </c>
      <c r="S707"/>
      <c r="T707"/>
      <c r="Y707" s="30"/>
      <c r="Z707" s="30"/>
      <c r="AA707" s="30"/>
      <c r="AB707" s="30"/>
      <c r="AD707">
        <v>428</v>
      </c>
      <c r="AE707">
        <v>53</v>
      </c>
      <c r="AF707">
        <v>29</v>
      </c>
      <c r="AG707">
        <v>18</v>
      </c>
      <c r="AH707">
        <v>3</v>
      </c>
      <c r="AI707">
        <v>22</v>
      </c>
      <c r="AJ707">
        <f t="shared" si="83"/>
        <v>9074.204946996466</v>
      </c>
      <c r="AK707">
        <f t="shared" si="83"/>
        <v>1123.6749116607773</v>
      </c>
      <c r="AL707">
        <f t="shared" si="83"/>
        <v>614.8409893992932</v>
      </c>
      <c r="AM707">
        <f t="shared" si="83"/>
        <v>381.62544169611306</v>
      </c>
      <c r="AN707">
        <f t="shared" si="83"/>
        <v>63.60424028268551</v>
      </c>
      <c r="AO707">
        <f t="shared" si="83"/>
        <v>466.4310954063604</v>
      </c>
      <c r="AP707" s="26">
        <v>0.004</v>
      </c>
      <c r="AS707" s="26">
        <v>0.082</v>
      </c>
      <c r="AU707">
        <v>0.648557961</v>
      </c>
      <c r="AV707"/>
      <c r="AW707" s="24">
        <v>0.007</v>
      </c>
    </row>
    <row r="708" spans="1:49" ht="12.75">
      <c r="A708" s="19">
        <v>37694</v>
      </c>
      <c r="B708" s="22">
        <v>73</v>
      </c>
      <c r="C708" s="21">
        <v>0.871296287</v>
      </c>
      <c r="D708" s="20">
        <v>0.871296287</v>
      </c>
      <c r="E708" s="24">
        <v>0</v>
      </c>
      <c r="F708">
        <v>38.80460431</v>
      </c>
      <c r="G708">
        <v>-76.06716314</v>
      </c>
      <c r="H708" s="26">
        <v>861.6</v>
      </c>
      <c r="I708" s="23">
        <f t="shared" si="78"/>
        <v>826.45</v>
      </c>
      <c r="J708">
        <f t="shared" si="79"/>
        <v>1692.169629030811</v>
      </c>
      <c r="K708" s="23">
        <f t="shared" si="80"/>
        <v>1935.669629030811</v>
      </c>
      <c r="L708" s="23">
        <f t="shared" si="77"/>
        <v>1954.688629030811</v>
      </c>
      <c r="M708" s="23">
        <f t="shared" si="81"/>
        <v>1945.179129030811</v>
      </c>
      <c r="N708" s="23">
        <v>0.2</v>
      </c>
      <c r="O708" s="23">
        <v>47.9</v>
      </c>
      <c r="P708" s="23">
        <v>47.1</v>
      </c>
      <c r="Q708" s="23">
        <f t="shared" si="82"/>
        <v>45.95</v>
      </c>
      <c r="S708">
        <v>8.99E-06</v>
      </c>
      <c r="T708">
        <v>6.14E-06</v>
      </c>
      <c r="U708">
        <v>4.52E-06</v>
      </c>
      <c r="V708">
        <v>1.78E-06</v>
      </c>
      <c r="W708">
        <v>7.37E-07</v>
      </c>
      <c r="X708">
        <v>-1.65E-07</v>
      </c>
      <c r="Y708" s="30">
        <v>805.6</v>
      </c>
      <c r="Z708" s="30">
        <v>289.4</v>
      </c>
      <c r="AA708" s="30">
        <v>283.9</v>
      </c>
      <c r="AB708" s="30">
        <v>14.7</v>
      </c>
      <c r="AC708">
        <v>1476</v>
      </c>
      <c r="AD708">
        <v>381</v>
      </c>
      <c r="AE708">
        <v>54</v>
      </c>
      <c r="AF708">
        <v>23</v>
      </c>
      <c r="AG708">
        <v>9</v>
      </c>
      <c r="AH708">
        <v>6</v>
      </c>
      <c r="AI708">
        <v>26</v>
      </c>
      <c r="AJ708">
        <f t="shared" si="83"/>
        <v>8077.73851590106</v>
      </c>
      <c r="AK708">
        <f t="shared" si="83"/>
        <v>1144.8763250883392</v>
      </c>
      <c r="AL708">
        <f t="shared" si="83"/>
        <v>487.63250883392226</v>
      </c>
      <c r="AM708">
        <f t="shared" si="83"/>
        <v>190.81272084805653</v>
      </c>
      <c r="AN708">
        <f t="shared" si="83"/>
        <v>127.20848056537102</v>
      </c>
      <c r="AO708">
        <f t="shared" si="83"/>
        <v>551.2367491166077</v>
      </c>
      <c r="AP708" s="26">
        <v>0.006</v>
      </c>
      <c r="AS708" s="26">
        <v>0.091</v>
      </c>
      <c r="AU708">
        <v>0.6766540408</v>
      </c>
      <c r="AV708"/>
      <c r="AW708" s="24">
        <v>0.009</v>
      </c>
    </row>
    <row r="709" spans="1:49" ht="12.75">
      <c r="A709" s="19">
        <v>37694</v>
      </c>
      <c r="B709" s="22">
        <v>73</v>
      </c>
      <c r="C709" s="21">
        <v>0.871412039</v>
      </c>
      <c r="D709" s="20">
        <v>0.871412039</v>
      </c>
      <c r="E709" s="24">
        <v>0</v>
      </c>
      <c r="F709">
        <v>38.80660423</v>
      </c>
      <c r="G709">
        <v>-76.07352079</v>
      </c>
      <c r="H709" s="26">
        <v>858.9</v>
      </c>
      <c r="I709" s="23">
        <f t="shared" si="78"/>
        <v>823.75</v>
      </c>
      <c r="J709">
        <f t="shared" si="79"/>
        <v>1719.3429276751192</v>
      </c>
      <c r="K709" s="23">
        <f t="shared" si="80"/>
        <v>1962.8429276751192</v>
      </c>
      <c r="L709" s="23">
        <f t="shared" si="77"/>
        <v>1981.8619276751192</v>
      </c>
      <c r="M709" s="23">
        <f t="shared" si="81"/>
        <v>1972.352427675119</v>
      </c>
      <c r="N709" s="23">
        <v>0.3</v>
      </c>
      <c r="O709" s="23">
        <v>51.6</v>
      </c>
      <c r="P709" s="23">
        <v>46.1</v>
      </c>
      <c r="Q709" s="23">
        <f t="shared" si="82"/>
        <v>46.6</v>
      </c>
      <c r="S709"/>
      <c r="T709"/>
      <c r="Y709" s="30"/>
      <c r="Z709" s="30"/>
      <c r="AA709" s="30"/>
      <c r="AB709" s="30"/>
      <c r="AD709">
        <v>303</v>
      </c>
      <c r="AE709">
        <v>33</v>
      </c>
      <c r="AF709">
        <v>25</v>
      </c>
      <c r="AG709">
        <v>11</v>
      </c>
      <c r="AH709">
        <v>4</v>
      </c>
      <c r="AI709">
        <v>21</v>
      </c>
      <c r="AJ709">
        <f t="shared" si="83"/>
        <v>6424.028268551237</v>
      </c>
      <c r="AK709">
        <f t="shared" si="83"/>
        <v>699.6466431095406</v>
      </c>
      <c r="AL709">
        <f t="shared" si="83"/>
        <v>530.035335689046</v>
      </c>
      <c r="AM709">
        <f t="shared" si="83"/>
        <v>233.2155477031802</v>
      </c>
      <c r="AN709">
        <f t="shared" si="83"/>
        <v>84.80565371024734</v>
      </c>
      <c r="AO709">
        <f t="shared" si="83"/>
        <v>445.22968197879857</v>
      </c>
      <c r="AP709" s="26">
        <v>0.006</v>
      </c>
      <c r="AS709" s="26">
        <v>0.071</v>
      </c>
      <c r="AU709">
        <v>0.666570127</v>
      </c>
      <c r="AV709"/>
      <c r="AW709" s="24">
        <v>0.006</v>
      </c>
    </row>
    <row r="710" spans="1:49" ht="12.75">
      <c r="A710" s="19">
        <v>37694</v>
      </c>
      <c r="B710" s="22">
        <v>73</v>
      </c>
      <c r="C710" s="21">
        <v>0.871527791</v>
      </c>
      <c r="D710" s="20">
        <v>0.871527791</v>
      </c>
      <c r="E710" s="24">
        <v>0</v>
      </c>
      <c r="F710">
        <v>38.80658426</v>
      </c>
      <c r="G710">
        <v>-76.08055742</v>
      </c>
      <c r="H710" s="26">
        <v>856.4</v>
      </c>
      <c r="I710" s="23">
        <f t="shared" si="78"/>
        <v>821.25</v>
      </c>
      <c r="J710">
        <f t="shared" si="79"/>
        <v>1744.5829208821485</v>
      </c>
      <c r="K710" s="23">
        <f t="shared" si="80"/>
        <v>1988.0829208821485</v>
      </c>
      <c r="L710" s="23">
        <f t="shared" si="77"/>
        <v>2007.1019208821485</v>
      </c>
      <c r="M710" s="23">
        <f t="shared" si="81"/>
        <v>1997.5924208821484</v>
      </c>
      <c r="N710" s="23">
        <v>0.3</v>
      </c>
      <c r="O710" s="23">
        <v>54.5</v>
      </c>
      <c r="P710" s="23">
        <v>41.4</v>
      </c>
      <c r="Q710" s="23">
        <f t="shared" si="82"/>
        <v>43.75</v>
      </c>
      <c r="S710"/>
      <c r="T710"/>
      <c r="Y710" s="30"/>
      <c r="Z710" s="30"/>
      <c r="AA710" s="30"/>
      <c r="AB710" s="30"/>
      <c r="AD710">
        <v>240</v>
      </c>
      <c r="AE710">
        <v>22</v>
      </c>
      <c r="AF710">
        <v>27</v>
      </c>
      <c r="AG710">
        <v>10</v>
      </c>
      <c r="AH710">
        <v>5</v>
      </c>
      <c r="AI710">
        <v>17</v>
      </c>
      <c r="AJ710">
        <f t="shared" si="83"/>
        <v>5088.339222614841</v>
      </c>
      <c r="AK710">
        <f t="shared" si="83"/>
        <v>466.4310954063604</v>
      </c>
      <c r="AL710">
        <f t="shared" si="83"/>
        <v>572.4381625441696</v>
      </c>
      <c r="AM710">
        <f t="shared" si="83"/>
        <v>212.01413427561837</v>
      </c>
      <c r="AN710">
        <f t="shared" si="83"/>
        <v>106.00706713780919</v>
      </c>
      <c r="AO710">
        <f t="shared" si="83"/>
        <v>360.42402826855124</v>
      </c>
      <c r="AP710" s="26">
        <v>0.001</v>
      </c>
      <c r="AS710" s="26">
        <v>0.081</v>
      </c>
      <c r="AU710">
        <v>0.7063052058</v>
      </c>
      <c r="AV710"/>
      <c r="AW710" s="24">
        <v>0.003</v>
      </c>
    </row>
    <row r="711" spans="1:49" ht="12.75">
      <c r="A711" s="19">
        <v>37694</v>
      </c>
      <c r="B711" s="22">
        <v>73</v>
      </c>
      <c r="C711" s="21">
        <v>0.871643543</v>
      </c>
      <c r="D711" s="20">
        <v>0.871643543</v>
      </c>
      <c r="E711" s="24">
        <v>0</v>
      </c>
      <c r="F711">
        <v>38.80443583</v>
      </c>
      <c r="G711">
        <v>-76.08724155</v>
      </c>
      <c r="H711" s="26">
        <v>854.8</v>
      </c>
      <c r="I711" s="23">
        <f t="shared" si="78"/>
        <v>819.65</v>
      </c>
      <c r="J711">
        <f t="shared" si="79"/>
        <v>1760.7768710387093</v>
      </c>
      <c r="K711" s="23">
        <f t="shared" si="80"/>
        <v>2004.2768710387093</v>
      </c>
      <c r="L711" s="23">
        <f t="shared" si="77"/>
        <v>2023.2958710387093</v>
      </c>
      <c r="M711" s="23">
        <f t="shared" si="81"/>
        <v>2013.7863710387091</v>
      </c>
      <c r="N711" s="23">
        <v>0.5</v>
      </c>
      <c r="O711" s="23">
        <v>55.3</v>
      </c>
      <c r="P711" s="23">
        <v>39.1</v>
      </c>
      <c r="Q711" s="23">
        <f t="shared" si="82"/>
        <v>40.25</v>
      </c>
      <c r="S711">
        <v>8.78E-06</v>
      </c>
      <c r="T711">
        <v>5.83E-06</v>
      </c>
      <c r="U711">
        <v>4.02E-06</v>
      </c>
      <c r="V711">
        <v>1.86E-06</v>
      </c>
      <c r="W711">
        <v>8.04E-07</v>
      </c>
      <c r="X711">
        <v>-2.81E-07</v>
      </c>
      <c r="Y711" s="30">
        <v>799.1</v>
      </c>
      <c r="Z711" s="30">
        <v>289.5</v>
      </c>
      <c r="AA711" s="30">
        <v>284</v>
      </c>
      <c r="AB711" s="30">
        <v>14.7</v>
      </c>
      <c r="AD711">
        <v>220</v>
      </c>
      <c r="AE711">
        <v>26</v>
      </c>
      <c r="AF711">
        <v>19</v>
      </c>
      <c r="AG711">
        <v>9</v>
      </c>
      <c r="AH711">
        <v>2</v>
      </c>
      <c r="AI711">
        <v>23</v>
      </c>
      <c r="AJ711">
        <f aca="true" t="shared" si="84" ref="AJ711:AO753">IF(AD711&gt;0,(AD711*(60/1))/2.83,"")</f>
        <v>4664.310954063604</v>
      </c>
      <c r="AK711">
        <f t="shared" si="84"/>
        <v>551.2367491166077</v>
      </c>
      <c r="AL711">
        <f t="shared" si="84"/>
        <v>402.8268551236749</v>
      </c>
      <c r="AM711">
        <f t="shared" si="84"/>
        <v>190.81272084805653</v>
      </c>
      <c r="AN711">
        <f t="shared" si="84"/>
        <v>42.40282685512367</v>
      </c>
      <c r="AO711">
        <f t="shared" si="84"/>
        <v>487.63250883392226</v>
      </c>
      <c r="AP711" s="26">
        <v>0.003</v>
      </c>
      <c r="AS711" s="26">
        <v>0.08</v>
      </c>
      <c r="AU711">
        <v>0.6370903254</v>
      </c>
      <c r="AV711"/>
      <c r="AW711" s="24">
        <v>-0.001</v>
      </c>
    </row>
    <row r="712" spans="1:49" ht="12.75">
      <c r="A712" s="19">
        <v>37694</v>
      </c>
      <c r="B712" s="22">
        <v>73</v>
      </c>
      <c r="C712" s="21">
        <v>0.871759236</v>
      </c>
      <c r="D712" s="20">
        <v>0.871759236</v>
      </c>
      <c r="E712" s="24">
        <v>0</v>
      </c>
      <c r="F712">
        <v>38.80024168</v>
      </c>
      <c r="G712">
        <v>-76.09248465</v>
      </c>
      <c r="H712" s="26">
        <v>853.1</v>
      </c>
      <c r="I712" s="23">
        <f t="shared" si="78"/>
        <v>817.95</v>
      </c>
      <c r="J712">
        <f t="shared" si="79"/>
        <v>1778.0176165240716</v>
      </c>
      <c r="K712" s="23">
        <f t="shared" si="80"/>
        <v>2021.5176165240716</v>
      </c>
      <c r="L712" s="23">
        <f t="shared" si="77"/>
        <v>2040.5366165240716</v>
      </c>
      <c r="M712" s="23">
        <f t="shared" si="81"/>
        <v>2031.0271165240715</v>
      </c>
      <c r="N712" s="23">
        <v>0.7</v>
      </c>
      <c r="O712" s="23">
        <v>55.9</v>
      </c>
      <c r="P712" s="23">
        <v>44.7</v>
      </c>
      <c r="Q712" s="23">
        <f t="shared" si="82"/>
        <v>41.900000000000006</v>
      </c>
      <c r="S712"/>
      <c r="T712"/>
      <c r="Y712" s="30"/>
      <c r="Z712" s="30"/>
      <c r="AA712" s="30"/>
      <c r="AB712" s="30"/>
      <c r="AD712">
        <v>190</v>
      </c>
      <c r="AE712">
        <v>23</v>
      </c>
      <c r="AF712">
        <v>28</v>
      </c>
      <c r="AG712">
        <v>7</v>
      </c>
      <c r="AH712">
        <v>6</v>
      </c>
      <c r="AI712">
        <v>18</v>
      </c>
      <c r="AJ712">
        <f t="shared" si="84"/>
        <v>4028.268551236749</v>
      </c>
      <c r="AK712">
        <f t="shared" si="84"/>
        <v>487.63250883392226</v>
      </c>
      <c r="AL712">
        <f t="shared" si="84"/>
        <v>593.6395759717315</v>
      </c>
      <c r="AM712">
        <f t="shared" si="84"/>
        <v>148.40989399293287</v>
      </c>
      <c r="AN712">
        <f t="shared" si="84"/>
        <v>127.20848056537102</v>
      </c>
      <c r="AO712">
        <f t="shared" si="84"/>
        <v>381.62544169611306</v>
      </c>
      <c r="AP712" s="26">
        <v>0.004</v>
      </c>
      <c r="AS712" s="26">
        <v>0.071</v>
      </c>
      <c r="AU712">
        <v>0.6292596459</v>
      </c>
      <c r="AV712"/>
      <c r="AW712" s="24">
        <v>0.004</v>
      </c>
    </row>
    <row r="713" spans="1:49" ht="12.75">
      <c r="A713" s="19">
        <v>37694</v>
      </c>
      <c r="B713" s="22">
        <v>73</v>
      </c>
      <c r="C713" s="21">
        <v>0.871874988</v>
      </c>
      <c r="D713" s="20">
        <v>0.871874988</v>
      </c>
      <c r="E713" s="24">
        <v>0</v>
      </c>
      <c r="F713">
        <v>38.79431783</v>
      </c>
      <c r="G713">
        <v>-76.09508</v>
      </c>
      <c r="H713" s="26">
        <v>851.7</v>
      </c>
      <c r="I713" s="23">
        <f t="shared" si="78"/>
        <v>816.5500000000001</v>
      </c>
      <c r="J713">
        <f t="shared" si="79"/>
        <v>1792.2428043659895</v>
      </c>
      <c r="K713" s="23">
        <f t="shared" si="80"/>
        <v>2035.7428043659895</v>
      </c>
      <c r="L713" s="23">
        <f aca="true" t="shared" si="85" ref="L713:L776">J713+262.519</f>
        <v>2054.7618043659895</v>
      </c>
      <c r="M713" s="23">
        <f t="shared" si="81"/>
        <v>2045.2523043659894</v>
      </c>
      <c r="N713" s="23">
        <v>0.6</v>
      </c>
      <c r="O713" s="23">
        <v>56.4</v>
      </c>
      <c r="P713" s="23">
        <v>41.2</v>
      </c>
      <c r="Q713" s="23">
        <f t="shared" si="82"/>
        <v>42.95</v>
      </c>
      <c r="S713"/>
      <c r="T713"/>
      <c r="Y713" s="30"/>
      <c r="Z713" s="30"/>
      <c r="AA713" s="30"/>
      <c r="AB713" s="30"/>
      <c r="AD713">
        <v>195</v>
      </c>
      <c r="AE713">
        <v>23</v>
      </c>
      <c r="AF713">
        <v>27</v>
      </c>
      <c r="AG713">
        <v>4</v>
      </c>
      <c r="AH713">
        <v>4</v>
      </c>
      <c r="AI713">
        <v>22</v>
      </c>
      <c r="AJ713">
        <f t="shared" si="84"/>
        <v>4134.275618374558</v>
      </c>
      <c r="AK713">
        <f t="shared" si="84"/>
        <v>487.63250883392226</v>
      </c>
      <c r="AL713">
        <f t="shared" si="84"/>
        <v>572.4381625441696</v>
      </c>
      <c r="AM713">
        <f t="shared" si="84"/>
        <v>84.80565371024734</v>
      </c>
      <c r="AN713">
        <f t="shared" si="84"/>
        <v>84.80565371024734</v>
      </c>
      <c r="AO713">
        <f t="shared" si="84"/>
        <v>466.4310954063604</v>
      </c>
      <c r="AP713" s="26">
        <v>0.005</v>
      </c>
      <c r="AS713" s="26">
        <v>0.073</v>
      </c>
      <c r="AU713">
        <v>0.6662788391</v>
      </c>
      <c r="AV713"/>
      <c r="AW713" s="24">
        <v>0.008</v>
      </c>
    </row>
    <row r="714" spans="1:49" ht="12.75">
      <c r="A714" s="19">
        <v>37694</v>
      </c>
      <c r="B714" s="22">
        <v>73</v>
      </c>
      <c r="C714" s="21">
        <v>0.87199074</v>
      </c>
      <c r="D714" s="20">
        <v>0.87199074</v>
      </c>
      <c r="E714" s="24">
        <v>0</v>
      </c>
      <c r="F714">
        <v>38.78786608</v>
      </c>
      <c r="G714">
        <v>-76.09447248</v>
      </c>
      <c r="H714" s="26">
        <v>850.2</v>
      </c>
      <c r="I714" s="23">
        <f aca="true" t="shared" si="86" ref="I714:I777">H714-35.15</f>
        <v>815.0500000000001</v>
      </c>
      <c r="J714">
        <f aca="true" t="shared" si="87" ref="J714:J777">(8303.951372*(LN(1013.25/I714)))</f>
        <v>1807.5111674049897</v>
      </c>
      <c r="K714" s="23">
        <f aca="true" t="shared" si="88" ref="K714:K777">J714+243.5</f>
        <v>2051.0111674049895</v>
      </c>
      <c r="L714" s="23">
        <f t="shared" si="85"/>
        <v>2070.0301674049897</v>
      </c>
      <c r="M714" s="23">
        <f aca="true" t="shared" si="89" ref="M714:M777">AVERAGE(K714:L714)</f>
        <v>2060.5206674049896</v>
      </c>
      <c r="N714" s="23">
        <v>0.5</v>
      </c>
      <c r="O714" s="23">
        <v>56.7</v>
      </c>
      <c r="P714" s="23">
        <v>43.1</v>
      </c>
      <c r="Q714" s="23">
        <f t="shared" si="82"/>
        <v>42.150000000000006</v>
      </c>
      <c r="S714">
        <v>8.24E-06</v>
      </c>
      <c r="T714">
        <v>6.1E-06</v>
      </c>
      <c r="U714">
        <v>4.33E-06</v>
      </c>
      <c r="V714">
        <v>1.92E-06</v>
      </c>
      <c r="W714">
        <v>8.52E-07</v>
      </c>
      <c r="X714">
        <v>-9.45E-08</v>
      </c>
      <c r="Y714" s="30">
        <v>793.7</v>
      </c>
      <c r="Z714" s="30">
        <v>289.6</v>
      </c>
      <c r="AA714" s="30">
        <v>284.1</v>
      </c>
      <c r="AB714" s="30">
        <v>14.7</v>
      </c>
      <c r="AC714">
        <v>1763</v>
      </c>
      <c r="AD714">
        <v>196</v>
      </c>
      <c r="AE714">
        <v>13</v>
      </c>
      <c r="AF714">
        <v>28</v>
      </c>
      <c r="AG714">
        <v>9</v>
      </c>
      <c r="AH714">
        <v>6</v>
      </c>
      <c r="AI714">
        <v>14</v>
      </c>
      <c r="AJ714">
        <f t="shared" si="84"/>
        <v>4155.47703180212</v>
      </c>
      <c r="AK714">
        <f t="shared" si="84"/>
        <v>275.61837455830386</v>
      </c>
      <c r="AL714">
        <f t="shared" si="84"/>
        <v>593.6395759717315</v>
      </c>
      <c r="AM714">
        <f t="shared" si="84"/>
        <v>190.81272084805653</v>
      </c>
      <c r="AN714">
        <f t="shared" si="84"/>
        <v>127.20848056537102</v>
      </c>
      <c r="AO714">
        <f t="shared" si="84"/>
        <v>296.81978798586573</v>
      </c>
      <c r="AP714" s="26">
        <v>0.005</v>
      </c>
      <c r="AS714" s="26">
        <v>0.071</v>
      </c>
      <c r="AU714">
        <v>0.6551842093</v>
      </c>
      <c r="AV714"/>
      <c r="AW714" s="24">
        <v>0.006</v>
      </c>
    </row>
    <row r="715" spans="1:49" ht="12.75">
      <c r="A715" s="19">
        <v>37694</v>
      </c>
      <c r="B715" s="22">
        <v>73</v>
      </c>
      <c r="C715" s="21">
        <v>0.872106493</v>
      </c>
      <c r="D715" s="20">
        <v>0.872106493</v>
      </c>
      <c r="E715" s="24">
        <v>0</v>
      </c>
      <c r="F715">
        <v>38.78217793</v>
      </c>
      <c r="G715">
        <v>-76.09053847</v>
      </c>
      <c r="H715" s="26">
        <v>847.8</v>
      </c>
      <c r="I715" s="23">
        <f t="shared" si="86"/>
        <v>812.65</v>
      </c>
      <c r="J715">
        <f t="shared" si="87"/>
        <v>1831.99909237338</v>
      </c>
      <c r="K715" s="23">
        <f t="shared" si="88"/>
        <v>2075.4990923733803</v>
      </c>
      <c r="L715" s="23">
        <f t="shared" si="85"/>
        <v>2094.51809237338</v>
      </c>
      <c r="M715" s="23">
        <f t="shared" si="89"/>
        <v>2085.0085923733805</v>
      </c>
      <c r="N715" s="23">
        <v>0.4</v>
      </c>
      <c r="O715" s="23">
        <v>56.8</v>
      </c>
      <c r="P715" s="23">
        <v>42.3</v>
      </c>
      <c r="Q715" s="23">
        <f t="shared" si="82"/>
        <v>42.7</v>
      </c>
      <c r="S715"/>
      <c r="T715"/>
      <c r="Y715" s="30"/>
      <c r="Z715" s="30"/>
      <c r="AA715" s="30"/>
      <c r="AB715" s="30"/>
      <c r="AD715">
        <v>176</v>
      </c>
      <c r="AE715">
        <v>24</v>
      </c>
      <c r="AF715">
        <v>18</v>
      </c>
      <c r="AG715">
        <v>5</v>
      </c>
      <c r="AH715">
        <v>2</v>
      </c>
      <c r="AI715">
        <v>14</v>
      </c>
      <c r="AJ715">
        <f t="shared" si="84"/>
        <v>3731.448763250883</v>
      </c>
      <c r="AK715">
        <f t="shared" si="84"/>
        <v>508.8339222614841</v>
      </c>
      <c r="AL715">
        <f t="shared" si="84"/>
        <v>381.62544169611306</v>
      </c>
      <c r="AM715">
        <f t="shared" si="84"/>
        <v>106.00706713780919</v>
      </c>
      <c r="AN715">
        <f t="shared" si="84"/>
        <v>42.40282685512367</v>
      </c>
      <c r="AO715">
        <f t="shared" si="84"/>
        <v>296.81978798586573</v>
      </c>
      <c r="AP715" s="26">
        <v>0.006</v>
      </c>
      <c r="AS715" s="26">
        <v>0.073</v>
      </c>
      <c r="AU715">
        <v>0.6745145917</v>
      </c>
      <c r="AV715"/>
      <c r="AW715" s="24">
        <v>0.005</v>
      </c>
    </row>
    <row r="716" spans="1:49" ht="12.75">
      <c r="A716" s="19">
        <v>37694</v>
      </c>
      <c r="B716" s="22">
        <v>73</v>
      </c>
      <c r="C716" s="21">
        <v>0.872222245</v>
      </c>
      <c r="D716" s="20">
        <v>0.872222245</v>
      </c>
      <c r="E716" s="24">
        <v>0</v>
      </c>
      <c r="F716">
        <v>38.77810527</v>
      </c>
      <c r="G716">
        <v>-76.08420496</v>
      </c>
      <c r="H716" s="26">
        <v>846</v>
      </c>
      <c r="I716" s="23">
        <f t="shared" si="86"/>
        <v>810.85</v>
      </c>
      <c r="J716">
        <f t="shared" si="87"/>
        <v>1850.412543059165</v>
      </c>
      <c r="K716" s="23">
        <f t="shared" si="88"/>
        <v>2093.912543059165</v>
      </c>
      <c r="L716" s="23">
        <f t="shared" si="85"/>
        <v>2112.931543059165</v>
      </c>
      <c r="M716" s="23">
        <f t="shared" si="89"/>
        <v>2103.422043059165</v>
      </c>
      <c r="N716" s="23">
        <v>0.3</v>
      </c>
      <c r="O716" s="23">
        <v>56.8</v>
      </c>
      <c r="P716" s="23">
        <v>41.1</v>
      </c>
      <c r="Q716" s="23">
        <f t="shared" si="82"/>
        <v>41.7</v>
      </c>
      <c r="S716"/>
      <c r="T716"/>
      <c r="Y716" s="30"/>
      <c r="Z716" s="30"/>
      <c r="AA716" s="30"/>
      <c r="AB716" s="30"/>
      <c r="AD716">
        <v>159</v>
      </c>
      <c r="AE716">
        <v>17</v>
      </c>
      <c r="AF716">
        <v>30</v>
      </c>
      <c r="AG716">
        <v>10</v>
      </c>
      <c r="AH716">
        <v>3</v>
      </c>
      <c r="AI716">
        <v>23</v>
      </c>
      <c r="AJ716">
        <f t="shared" si="84"/>
        <v>3371.024734982332</v>
      </c>
      <c r="AK716">
        <f t="shared" si="84"/>
        <v>360.42402826855124</v>
      </c>
      <c r="AL716">
        <f t="shared" si="84"/>
        <v>636.0424028268551</v>
      </c>
      <c r="AM716">
        <f t="shared" si="84"/>
        <v>212.01413427561837</v>
      </c>
      <c r="AN716">
        <f t="shared" si="84"/>
        <v>63.60424028268551</v>
      </c>
      <c r="AO716">
        <f t="shared" si="84"/>
        <v>487.63250883392226</v>
      </c>
      <c r="AP716" s="26">
        <v>0.003</v>
      </c>
      <c r="AS716" s="26">
        <v>0.091</v>
      </c>
      <c r="AU716">
        <v>0.5950537324</v>
      </c>
      <c r="AV716"/>
      <c r="AW716" s="24">
        <v>0.001</v>
      </c>
    </row>
    <row r="717" spans="1:49" ht="12.75">
      <c r="A717" s="19">
        <v>37694</v>
      </c>
      <c r="B717" s="22">
        <v>73</v>
      </c>
      <c r="C717" s="21">
        <v>0.872337937</v>
      </c>
      <c r="D717" s="20">
        <v>0.872337937</v>
      </c>
      <c r="E717" s="24">
        <v>0</v>
      </c>
      <c r="F717">
        <v>38.77687543</v>
      </c>
      <c r="G717">
        <v>-76.07672316</v>
      </c>
      <c r="H717" s="26">
        <v>844.1</v>
      </c>
      <c r="I717" s="23">
        <f t="shared" si="86"/>
        <v>808.95</v>
      </c>
      <c r="J717">
        <f t="shared" si="87"/>
        <v>1869.893361484719</v>
      </c>
      <c r="K717" s="23">
        <f t="shared" si="88"/>
        <v>2113.393361484719</v>
      </c>
      <c r="L717" s="23">
        <f t="shared" si="85"/>
        <v>2132.412361484719</v>
      </c>
      <c r="M717" s="23">
        <f t="shared" si="89"/>
        <v>2122.9028614847193</v>
      </c>
      <c r="N717" s="23">
        <v>0.2</v>
      </c>
      <c r="O717" s="23">
        <v>56.8</v>
      </c>
      <c r="P717" s="23">
        <v>42.4</v>
      </c>
      <c r="Q717" s="23">
        <f t="shared" si="82"/>
        <v>41.75</v>
      </c>
      <c r="S717">
        <v>8.61E-06</v>
      </c>
      <c r="T717">
        <v>5.62E-06</v>
      </c>
      <c r="U717">
        <v>3.78E-06</v>
      </c>
      <c r="V717">
        <v>2.05E-06</v>
      </c>
      <c r="W717">
        <v>8.84E-07</v>
      </c>
      <c r="X717">
        <v>-1.15E-07</v>
      </c>
      <c r="Y717" s="30">
        <v>787.8</v>
      </c>
      <c r="Z717" s="30">
        <v>289.7</v>
      </c>
      <c r="AA717" s="30">
        <v>284.2</v>
      </c>
      <c r="AB717" s="30">
        <v>14.7</v>
      </c>
      <c r="AD717">
        <v>184</v>
      </c>
      <c r="AE717">
        <v>28</v>
      </c>
      <c r="AF717">
        <v>15</v>
      </c>
      <c r="AG717">
        <v>8</v>
      </c>
      <c r="AH717">
        <v>4</v>
      </c>
      <c r="AI717">
        <v>17</v>
      </c>
      <c r="AJ717">
        <f t="shared" si="84"/>
        <v>3901.060070671378</v>
      </c>
      <c r="AK717">
        <f t="shared" si="84"/>
        <v>593.6395759717315</v>
      </c>
      <c r="AL717">
        <f t="shared" si="84"/>
        <v>318.02120141342755</v>
      </c>
      <c r="AM717">
        <f t="shared" si="84"/>
        <v>169.61130742049468</v>
      </c>
      <c r="AN717">
        <f t="shared" si="84"/>
        <v>84.80565371024734</v>
      </c>
      <c r="AO717">
        <f t="shared" si="84"/>
        <v>360.42402826855124</v>
      </c>
      <c r="AP717" s="26">
        <v>0.005</v>
      </c>
      <c r="AS717" s="26">
        <v>0.081</v>
      </c>
      <c r="AU717">
        <v>0.6147696376</v>
      </c>
      <c r="AV717"/>
      <c r="AW717" s="24">
        <v>0</v>
      </c>
    </row>
    <row r="718" spans="1:49" ht="12.75">
      <c r="A718" s="19">
        <v>37694</v>
      </c>
      <c r="B718" s="22">
        <v>73</v>
      </c>
      <c r="C718" s="21">
        <v>0.87245369</v>
      </c>
      <c r="D718" s="20">
        <v>0.87245369</v>
      </c>
      <c r="E718" s="24">
        <v>0</v>
      </c>
      <c r="F718">
        <v>38.77787717</v>
      </c>
      <c r="G718">
        <v>-76.06945035</v>
      </c>
      <c r="H718" s="26">
        <v>841.2</v>
      </c>
      <c r="I718" s="23">
        <f t="shared" si="86"/>
        <v>806.0500000000001</v>
      </c>
      <c r="J718">
        <f t="shared" si="87"/>
        <v>1899.715633759299</v>
      </c>
      <c r="K718" s="23">
        <f t="shared" si="88"/>
        <v>2143.2156337592987</v>
      </c>
      <c r="L718" s="23">
        <f t="shared" si="85"/>
        <v>2162.234633759299</v>
      </c>
      <c r="M718" s="23">
        <f t="shared" si="89"/>
        <v>2152.725133759299</v>
      </c>
      <c r="N718" s="23">
        <v>0.1</v>
      </c>
      <c r="O718" s="23">
        <v>56.8</v>
      </c>
      <c r="P718" s="23">
        <v>43.3</v>
      </c>
      <c r="Q718" s="23">
        <f t="shared" si="82"/>
        <v>42.849999999999994</v>
      </c>
      <c r="S718"/>
      <c r="T718"/>
      <c r="Y718" s="30"/>
      <c r="Z718" s="30"/>
      <c r="AA718" s="30"/>
      <c r="AB718" s="30"/>
      <c r="AD718">
        <v>131</v>
      </c>
      <c r="AE718">
        <v>11</v>
      </c>
      <c r="AF718">
        <v>23</v>
      </c>
      <c r="AG718">
        <v>8</v>
      </c>
      <c r="AH718">
        <v>2</v>
      </c>
      <c r="AI718">
        <v>22</v>
      </c>
      <c r="AJ718">
        <f t="shared" si="84"/>
        <v>2777.3851590106005</v>
      </c>
      <c r="AK718">
        <f t="shared" si="84"/>
        <v>233.2155477031802</v>
      </c>
      <c r="AL718">
        <f t="shared" si="84"/>
        <v>487.63250883392226</v>
      </c>
      <c r="AM718">
        <f t="shared" si="84"/>
        <v>169.61130742049468</v>
      </c>
      <c r="AN718">
        <f t="shared" si="84"/>
        <v>42.40282685512367</v>
      </c>
      <c r="AO718">
        <f t="shared" si="84"/>
        <v>466.4310954063604</v>
      </c>
      <c r="AP718" s="26">
        <v>0.004</v>
      </c>
      <c r="AS718" s="26">
        <v>0.061</v>
      </c>
      <c r="AU718">
        <v>0.6284322143</v>
      </c>
      <c r="AV718"/>
      <c r="AW718" s="24">
        <v>0.004</v>
      </c>
    </row>
    <row r="719" spans="1:49" ht="12.75">
      <c r="A719" s="19">
        <v>37694</v>
      </c>
      <c r="B719" s="22">
        <v>73</v>
      </c>
      <c r="C719" s="21">
        <v>0.872569442</v>
      </c>
      <c r="D719" s="20">
        <v>0.872569442</v>
      </c>
      <c r="E719" s="24">
        <v>0</v>
      </c>
      <c r="F719">
        <v>38.78087253</v>
      </c>
      <c r="G719">
        <v>-76.06368589</v>
      </c>
      <c r="H719" s="26">
        <v>838.4</v>
      </c>
      <c r="I719" s="23">
        <f t="shared" si="86"/>
        <v>803.25</v>
      </c>
      <c r="J719">
        <f t="shared" si="87"/>
        <v>1928.6115354601206</v>
      </c>
      <c r="K719" s="23">
        <f t="shared" si="88"/>
        <v>2172.1115354601206</v>
      </c>
      <c r="L719" s="23">
        <f t="shared" si="85"/>
        <v>2191.130535460121</v>
      </c>
      <c r="M719" s="23">
        <f t="shared" si="89"/>
        <v>2181.6210354601208</v>
      </c>
      <c r="N719" s="23">
        <v>0.2</v>
      </c>
      <c r="O719" s="23">
        <v>56.5</v>
      </c>
      <c r="P719" s="23">
        <v>43.1</v>
      </c>
      <c r="Q719" s="23">
        <f t="shared" si="82"/>
        <v>43.2</v>
      </c>
      <c r="S719"/>
      <c r="T719"/>
      <c r="Y719" s="30"/>
      <c r="Z719" s="30"/>
      <c r="AA719" s="30"/>
      <c r="AB719" s="30"/>
      <c r="AD719">
        <v>152</v>
      </c>
      <c r="AE719">
        <v>23</v>
      </c>
      <c r="AF719">
        <v>12</v>
      </c>
      <c r="AG719">
        <v>9</v>
      </c>
      <c r="AH719">
        <v>7</v>
      </c>
      <c r="AI719">
        <v>13</v>
      </c>
      <c r="AJ719">
        <f t="shared" si="84"/>
        <v>3222.614840989399</v>
      </c>
      <c r="AK719">
        <f t="shared" si="84"/>
        <v>487.63250883392226</v>
      </c>
      <c r="AL719">
        <f t="shared" si="84"/>
        <v>254.41696113074204</v>
      </c>
      <c r="AM719">
        <f t="shared" si="84"/>
        <v>190.81272084805653</v>
      </c>
      <c r="AN719">
        <f t="shared" si="84"/>
        <v>148.40989399293287</v>
      </c>
      <c r="AO719">
        <f t="shared" si="84"/>
        <v>275.61837455830386</v>
      </c>
      <c r="AP719" s="26">
        <v>0.003</v>
      </c>
      <c r="AS719" s="26">
        <v>0.061</v>
      </c>
      <c r="AU719">
        <v>0.5294148922</v>
      </c>
      <c r="AV719"/>
      <c r="AW719" s="24">
        <v>0.009</v>
      </c>
    </row>
    <row r="720" spans="1:49" ht="12.75">
      <c r="A720" s="19">
        <v>37694</v>
      </c>
      <c r="B720" s="22">
        <v>73</v>
      </c>
      <c r="C720" s="21">
        <v>0.872685194</v>
      </c>
      <c r="D720" s="20">
        <v>0.872685194</v>
      </c>
      <c r="E720" s="24">
        <v>0</v>
      </c>
      <c r="F720">
        <v>38.78535263</v>
      </c>
      <c r="G720">
        <v>-76.06011934</v>
      </c>
      <c r="H720" s="26">
        <v>836.3</v>
      </c>
      <c r="I720" s="23">
        <f t="shared" si="86"/>
        <v>801.15</v>
      </c>
      <c r="J720">
        <f t="shared" si="87"/>
        <v>1950.349640471041</v>
      </c>
      <c r="K720" s="23">
        <f t="shared" si="88"/>
        <v>2193.8496404710413</v>
      </c>
      <c r="L720" s="23">
        <f t="shared" si="85"/>
        <v>2212.868640471041</v>
      </c>
      <c r="M720" s="23">
        <f t="shared" si="89"/>
        <v>2203.3591404710414</v>
      </c>
      <c r="N720" s="23">
        <v>0.3</v>
      </c>
      <c r="O720" s="23">
        <v>56.6</v>
      </c>
      <c r="P720" s="23">
        <v>42.8</v>
      </c>
      <c r="Q720" s="23">
        <f t="shared" si="82"/>
        <v>42.95</v>
      </c>
      <c r="S720"/>
      <c r="T720"/>
      <c r="Y720" s="30"/>
      <c r="Z720" s="30"/>
      <c r="AA720" s="30"/>
      <c r="AB720" s="30"/>
      <c r="AC720">
        <v>2550</v>
      </c>
      <c r="AD720">
        <v>166</v>
      </c>
      <c r="AE720">
        <v>16</v>
      </c>
      <c r="AF720">
        <v>19</v>
      </c>
      <c r="AG720">
        <v>2</v>
      </c>
      <c r="AH720">
        <v>5</v>
      </c>
      <c r="AI720">
        <v>14</v>
      </c>
      <c r="AJ720">
        <f t="shared" si="84"/>
        <v>3519.434628975265</v>
      </c>
      <c r="AK720">
        <f t="shared" si="84"/>
        <v>339.22261484098937</v>
      </c>
      <c r="AL720">
        <f t="shared" si="84"/>
        <v>402.8268551236749</v>
      </c>
      <c r="AM720">
        <f t="shared" si="84"/>
        <v>42.40282685512367</v>
      </c>
      <c r="AN720">
        <f t="shared" si="84"/>
        <v>106.00706713780919</v>
      </c>
      <c r="AO720">
        <f t="shared" si="84"/>
        <v>296.81978798586573</v>
      </c>
      <c r="AP720" s="26">
        <v>0.004</v>
      </c>
      <c r="AS720" s="26">
        <v>0.082</v>
      </c>
      <c r="AU720">
        <v>0.5854486227</v>
      </c>
      <c r="AV720"/>
      <c r="AW720" s="24">
        <v>0.006</v>
      </c>
    </row>
    <row r="721" spans="1:49" ht="12.75">
      <c r="A721" s="19">
        <v>37694</v>
      </c>
      <c r="B721" s="22">
        <v>73</v>
      </c>
      <c r="C721" s="21">
        <v>0.872800946</v>
      </c>
      <c r="D721" s="20">
        <v>0.872800946</v>
      </c>
      <c r="E721" s="24">
        <v>0</v>
      </c>
      <c r="F721">
        <v>38.79063054</v>
      </c>
      <c r="G721">
        <v>-76.05943823</v>
      </c>
      <c r="H721" s="26">
        <v>833.3</v>
      </c>
      <c r="I721" s="23">
        <f t="shared" si="86"/>
        <v>798.15</v>
      </c>
      <c r="J721">
        <f t="shared" si="87"/>
        <v>1981.5031242892146</v>
      </c>
      <c r="K721" s="23">
        <f t="shared" si="88"/>
        <v>2225.0031242892146</v>
      </c>
      <c r="L721" s="23">
        <f t="shared" si="85"/>
        <v>2244.022124289215</v>
      </c>
      <c r="M721" s="23">
        <f t="shared" si="89"/>
        <v>2234.5126242892147</v>
      </c>
      <c r="N721" s="23">
        <v>0.4</v>
      </c>
      <c r="O721" s="23">
        <v>56.5</v>
      </c>
      <c r="P721" s="23">
        <v>44.4</v>
      </c>
      <c r="Q721" s="23">
        <f t="shared" si="82"/>
        <v>43.599999999999994</v>
      </c>
      <c r="S721">
        <v>8.5E-06</v>
      </c>
      <c r="T721">
        <v>5.56E-06</v>
      </c>
      <c r="U721">
        <v>3.97E-06</v>
      </c>
      <c r="V721">
        <v>2.19E-06</v>
      </c>
      <c r="W721">
        <v>9.2E-07</v>
      </c>
      <c r="X721">
        <v>-1.03E-07</v>
      </c>
      <c r="Y721" s="30">
        <v>780.3</v>
      </c>
      <c r="Z721" s="30">
        <v>289.8</v>
      </c>
      <c r="AA721" s="30">
        <v>284.3</v>
      </c>
      <c r="AB721" s="30">
        <v>14.7</v>
      </c>
      <c r="AD721">
        <v>153</v>
      </c>
      <c r="AE721">
        <v>20</v>
      </c>
      <c r="AF721">
        <v>11</v>
      </c>
      <c r="AG721">
        <v>8</v>
      </c>
      <c r="AH721">
        <v>4</v>
      </c>
      <c r="AI721">
        <v>16</v>
      </c>
      <c r="AJ721">
        <f t="shared" si="84"/>
        <v>3243.816254416961</v>
      </c>
      <c r="AK721">
        <f t="shared" si="84"/>
        <v>424.02826855123675</v>
      </c>
      <c r="AL721">
        <f t="shared" si="84"/>
        <v>233.2155477031802</v>
      </c>
      <c r="AM721">
        <f t="shared" si="84"/>
        <v>169.61130742049468</v>
      </c>
      <c r="AN721">
        <f t="shared" si="84"/>
        <v>84.80565371024734</v>
      </c>
      <c r="AO721">
        <f t="shared" si="84"/>
        <v>339.22261484098937</v>
      </c>
      <c r="AP721" s="26">
        <v>0.004</v>
      </c>
      <c r="AS721" s="26">
        <v>0.061</v>
      </c>
      <c r="AU721">
        <v>0.5623253584</v>
      </c>
      <c r="AV721"/>
      <c r="AW721" s="24">
        <v>0.004</v>
      </c>
    </row>
    <row r="722" spans="1:49" ht="12.75">
      <c r="A722" s="19">
        <v>37694</v>
      </c>
      <c r="B722" s="22">
        <v>73</v>
      </c>
      <c r="C722" s="21">
        <v>0.872916639</v>
      </c>
      <c r="D722" s="20">
        <v>0.872916639</v>
      </c>
      <c r="E722" s="24">
        <v>0</v>
      </c>
      <c r="F722">
        <v>38.7952196</v>
      </c>
      <c r="G722">
        <v>-76.06236343</v>
      </c>
      <c r="H722" s="26">
        <v>830.8</v>
      </c>
      <c r="I722" s="23">
        <f t="shared" si="86"/>
        <v>795.65</v>
      </c>
      <c r="J722">
        <f t="shared" si="87"/>
        <v>2007.553940522311</v>
      </c>
      <c r="K722" s="23">
        <f t="shared" si="88"/>
        <v>2251.0539405223108</v>
      </c>
      <c r="L722" s="23">
        <f t="shared" si="85"/>
        <v>2270.072940522311</v>
      </c>
      <c r="M722" s="23">
        <f t="shared" si="89"/>
        <v>2260.563440522311</v>
      </c>
      <c r="N722" s="23">
        <v>0.6</v>
      </c>
      <c r="O722" s="23">
        <v>57.2</v>
      </c>
      <c r="P722" s="23">
        <v>46.2</v>
      </c>
      <c r="Q722" s="23">
        <f t="shared" si="82"/>
        <v>45.3</v>
      </c>
      <c r="S722"/>
      <c r="T722"/>
      <c r="Y722" s="30"/>
      <c r="Z722" s="30"/>
      <c r="AA722" s="30"/>
      <c r="AB722" s="30"/>
      <c r="AD722">
        <v>132</v>
      </c>
      <c r="AE722">
        <v>20</v>
      </c>
      <c r="AF722">
        <v>14</v>
      </c>
      <c r="AG722">
        <v>4</v>
      </c>
      <c r="AH722">
        <v>4</v>
      </c>
      <c r="AI722">
        <v>14</v>
      </c>
      <c r="AJ722">
        <f t="shared" si="84"/>
        <v>2798.5865724381624</v>
      </c>
      <c r="AK722">
        <f t="shared" si="84"/>
        <v>424.02826855123675</v>
      </c>
      <c r="AL722">
        <f t="shared" si="84"/>
        <v>296.81978798586573</v>
      </c>
      <c r="AM722">
        <f t="shared" si="84"/>
        <v>84.80565371024734</v>
      </c>
      <c r="AN722">
        <f t="shared" si="84"/>
        <v>84.80565371024734</v>
      </c>
      <c r="AO722">
        <f t="shared" si="84"/>
        <v>296.81978798586573</v>
      </c>
      <c r="AP722" s="26">
        <v>0.004</v>
      </c>
      <c r="AS722" s="26">
        <v>0.082</v>
      </c>
      <c r="AU722">
        <v>0.6452871561</v>
      </c>
      <c r="AV722"/>
      <c r="AW722" s="24">
        <v>0</v>
      </c>
    </row>
    <row r="723" spans="1:49" ht="12.75">
      <c r="A723" s="19">
        <v>37694</v>
      </c>
      <c r="B723" s="22">
        <v>73</v>
      </c>
      <c r="C723" s="21">
        <v>0.873032391</v>
      </c>
      <c r="D723" s="20">
        <v>0.873032391</v>
      </c>
      <c r="E723" s="24">
        <v>0</v>
      </c>
      <c r="F723">
        <v>38.79721633</v>
      </c>
      <c r="G723">
        <v>-76.06792788</v>
      </c>
      <c r="H723" s="26">
        <v>827.3</v>
      </c>
      <c r="I723" s="23">
        <f t="shared" si="86"/>
        <v>792.15</v>
      </c>
      <c r="J723">
        <f t="shared" si="87"/>
        <v>2044.1629301628104</v>
      </c>
      <c r="K723" s="23">
        <f t="shared" si="88"/>
        <v>2287.6629301628104</v>
      </c>
      <c r="L723" s="23">
        <f t="shared" si="85"/>
        <v>2306.68193016281</v>
      </c>
      <c r="M723" s="23">
        <f t="shared" si="89"/>
        <v>2297.17243016281</v>
      </c>
      <c r="N723" s="23">
        <v>0.7</v>
      </c>
      <c r="O723" s="23">
        <v>58.4</v>
      </c>
      <c r="P723" s="23">
        <v>47.7</v>
      </c>
      <c r="Q723" s="23">
        <f t="shared" si="82"/>
        <v>46.95</v>
      </c>
      <c r="S723"/>
      <c r="T723"/>
      <c r="Y723" s="30"/>
      <c r="Z723" s="30"/>
      <c r="AA723" s="30"/>
      <c r="AB723" s="30"/>
      <c r="AD723">
        <v>129</v>
      </c>
      <c r="AE723">
        <v>13</v>
      </c>
      <c r="AF723">
        <v>14</v>
      </c>
      <c r="AG723">
        <v>7</v>
      </c>
      <c r="AH723">
        <v>3</v>
      </c>
      <c r="AI723">
        <v>13</v>
      </c>
      <c r="AJ723">
        <f t="shared" si="84"/>
        <v>2734.982332155477</v>
      </c>
      <c r="AK723">
        <f t="shared" si="84"/>
        <v>275.61837455830386</v>
      </c>
      <c r="AL723">
        <f t="shared" si="84"/>
        <v>296.81978798586573</v>
      </c>
      <c r="AM723">
        <f t="shared" si="84"/>
        <v>148.40989399293287</v>
      </c>
      <c r="AN723">
        <f t="shared" si="84"/>
        <v>63.60424028268551</v>
      </c>
      <c r="AO723">
        <f t="shared" si="84"/>
        <v>275.61837455830386</v>
      </c>
      <c r="AP723" s="26">
        <v>0.004</v>
      </c>
      <c r="AS723" s="26">
        <v>0.081</v>
      </c>
      <c r="AU723">
        <v>0.614790976</v>
      </c>
      <c r="AV723"/>
      <c r="AW723" s="24">
        <v>0.001</v>
      </c>
    </row>
    <row r="724" spans="1:49" ht="12.75">
      <c r="A724" s="19">
        <v>37694</v>
      </c>
      <c r="B724" s="22">
        <v>73</v>
      </c>
      <c r="C724" s="21">
        <v>0.873148143</v>
      </c>
      <c r="D724" s="20">
        <v>0.873148143</v>
      </c>
      <c r="E724" s="24">
        <v>0</v>
      </c>
      <c r="F724">
        <v>38.7957477</v>
      </c>
      <c r="G724">
        <v>-76.07376507</v>
      </c>
      <c r="H724" s="26">
        <v>830</v>
      </c>
      <c r="I724" s="23">
        <f t="shared" si="86"/>
        <v>794.85</v>
      </c>
      <c r="J724">
        <f t="shared" si="87"/>
        <v>2015.9074918053411</v>
      </c>
      <c r="K724" s="23">
        <f t="shared" si="88"/>
        <v>2259.407491805341</v>
      </c>
      <c r="L724" s="23">
        <f t="shared" si="85"/>
        <v>2278.4264918053414</v>
      </c>
      <c r="M724" s="23">
        <f t="shared" si="89"/>
        <v>2268.9169918053412</v>
      </c>
      <c r="N724" s="23">
        <v>0.9</v>
      </c>
      <c r="O724" s="23">
        <v>57.6</v>
      </c>
      <c r="P724" s="23">
        <v>48.4</v>
      </c>
      <c r="Q724" s="23">
        <f t="shared" si="82"/>
        <v>48.05</v>
      </c>
      <c r="S724">
        <v>7.78E-06</v>
      </c>
      <c r="T724">
        <v>5.48E-06</v>
      </c>
      <c r="U724">
        <v>3.57E-06</v>
      </c>
      <c r="V724">
        <v>2.21E-06</v>
      </c>
      <c r="W724">
        <v>9.77E-07</v>
      </c>
      <c r="X724">
        <v>-1.59E-07</v>
      </c>
      <c r="Y724" s="30">
        <v>772.4</v>
      </c>
      <c r="Z724" s="30">
        <v>289.9</v>
      </c>
      <c r="AA724" s="30">
        <v>284.4</v>
      </c>
      <c r="AB724" s="30">
        <v>14.7</v>
      </c>
      <c r="AD724">
        <v>110</v>
      </c>
      <c r="AE724">
        <v>12</v>
      </c>
      <c r="AF724">
        <v>5</v>
      </c>
      <c r="AG724">
        <v>6</v>
      </c>
      <c r="AH724">
        <v>2</v>
      </c>
      <c r="AI724">
        <v>10</v>
      </c>
      <c r="AJ724">
        <f t="shared" si="84"/>
        <v>2332.155477031802</v>
      </c>
      <c r="AK724">
        <f t="shared" si="84"/>
        <v>254.41696113074204</v>
      </c>
      <c r="AL724">
        <f t="shared" si="84"/>
        <v>106.00706713780919</v>
      </c>
      <c r="AM724">
        <f t="shared" si="84"/>
        <v>127.20848056537102</v>
      </c>
      <c r="AN724">
        <f t="shared" si="84"/>
        <v>42.40282685512367</v>
      </c>
      <c r="AO724">
        <f t="shared" si="84"/>
        <v>212.01413427561837</v>
      </c>
      <c r="AP724" s="26">
        <v>0.005</v>
      </c>
      <c r="AS724" s="26">
        <v>0.061</v>
      </c>
      <c r="AU724">
        <v>0.614790976</v>
      </c>
      <c r="AV724"/>
      <c r="AW724" s="24">
        <v>5.036</v>
      </c>
    </row>
    <row r="725" spans="1:49" ht="12.75">
      <c r="A725" s="19">
        <v>37694</v>
      </c>
      <c r="B725" s="22">
        <v>73</v>
      </c>
      <c r="C725" s="21">
        <v>0.873263896</v>
      </c>
      <c r="D725" s="20">
        <v>0.873263896</v>
      </c>
      <c r="E725" s="24">
        <v>0</v>
      </c>
      <c r="F725">
        <v>38.79156798</v>
      </c>
      <c r="G725">
        <v>-76.07860689</v>
      </c>
      <c r="H725" s="26">
        <v>829.9</v>
      </c>
      <c r="I725" s="23">
        <f t="shared" si="86"/>
        <v>794.75</v>
      </c>
      <c r="J725">
        <f t="shared" si="87"/>
        <v>2016.9522768308764</v>
      </c>
      <c r="K725" s="23">
        <f t="shared" si="88"/>
        <v>2260.452276830876</v>
      </c>
      <c r="L725" s="23">
        <f t="shared" si="85"/>
        <v>2279.4712768308764</v>
      </c>
      <c r="M725" s="23">
        <f t="shared" si="89"/>
        <v>2269.9617768308763</v>
      </c>
      <c r="N725" s="23">
        <v>1.3</v>
      </c>
      <c r="O725" s="23">
        <v>57.2</v>
      </c>
      <c r="P725" s="23">
        <v>48.1</v>
      </c>
      <c r="Q725" s="23">
        <f t="shared" si="82"/>
        <v>48.25</v>
      </c>
      <c r="S725"/>
      <c r="T725"/>
      <c r="Y725" s="30"/>
      <c r="Z725" s="30"/>
      <c r="AA725" s="30"/>
      <c r="AB725" s="30"/>
      <c r="AD725">
        <v>125</v>
      </c>
      <c r="AE725">
        <v>15</v>
      </c>
      <c r="AF725">
        <v>5</v>
      </c>
      <c r="AG725">
        <v>6</v>
      </c>
      <c r="AH725">
        <v>3</v>
      </c>
      <c r="AI725">
        <v>18</v>
      </c>
      <c r="AJ725">
        <f t="shared" si="84"/>
        <v>2650.1766784452298</v>
      </c>
      <c r="AK725">
        <f t="shared" si="84"/>
        <v>318.02120141342755</v>
      </c>
      <c r="AL725">
        <f t="shared" si="84"/>
        <v>106.00706713780919</v>
      </c>
      <c r="AM725">
        <f t="shared" si="84"/>
        <v>127.20848056537102</v>
      </c>
      <c r="AN725">
        <f t="shared" si="84"/>
        <v>63.60424028268551</v>
      </c>
      <c r="AO725">
        <f t="shared" si="84"/>
        <v>381.62544169611306</v>
      </c>
      <c r="AP725" s="26">
        <v>0.006</v>
      </c>
      <c r="AS725" s="26">
        <v>0.063</v>
      </c>
      <c r="AU725">
        <v>0.7255328894</v>
      </c>
      <c r="AV725"/>
      <c r="AW725" s="24">
        <v>5.041</v>
      </c>
    </row>
    <row r="726" spans="1:49" ht="12.75">
      <c r="A726" s="19">
        <v>37694</v>
      </c>
      <c r="B726" s="22">
        <v>73</v>
      </c>
      <c r="C726" s="21">
        <v>0.873379648</v>
      </c>
      <c r="D726" s="20">
        <v>0.873379648</v>
      </c>
      <c r="E726" s="24">
        <v>0</v>
      </c>
      <c r="F726">
        <v>38.78751946</v>
      </c>
      <c r="G726">
        <v>-76.08439315</v>
      </c>
      <c r="H726" s="26">
        <v>828.7</v>
      </c>
      <c r="I726" s="23">
        <f t="shared" si="86"/>
        <v>793.5500000000001</v>
      </c>
      <c r="J726">
        <f t="shared" si="87"/>
        <v>2029.4999612008526</v>
      </c>
      <c r="K726" s="23">
        <f t="shared" si="88"/>
        <v>2272.9999612008523</v>
      </c>
      <c r="L726" s="23">
        <f t="shared" si="85"/>
        <v>2292.0189612008526</v>
      </c>
      <c r="M726" s="23">
        <f t="shared" si="89"/>
        <v>2282.5094612008525</v>
      </c>
      <c r="N726" s="23">
        <v>1.4</v>
      </c>
      <c r="O726" s="23">
        <v>57.1</v>
      </c>
      <c r="P726" s="23">
        <v>46</v>
      </c>
      <c r="Q726" s="23">
        <f aca="true" t="shared" si="90" ref="Q726:Q789">AVERAGE(P725:P726)</f>
        <v>47.05</v>
      </c>
      <c r="S726"/>
      <c r="T726"/>
      <c r="Y726" s="30"/>
      <c r="Z726" s="30"/>
      <c r="AA726" s="30"/>
      <c r="AB726" s="30"/>
      <c r="AC726">
        <v>1281</v>
      </c>
      <c r="AD726">
        <v>113</v>
      </c>
      <c r="AE726">
        <v>8</v>
      </c>
      <c r="AF726">
        <v>10</v>
      </c>
      <c r="AG726">
        <v>4</v>
      </c>
      <c r="AH726">
        <v>1</v>
      </c>
      <c r="AI726">
        <v>6</v>
      </c>
      <c r="AJ726">
        <f t="shared" si="84"/>
        <v>2395.7597173144877</v>
      </c>
      <c r="AK726">
        <f t="shared" si="84"/>
        <v>169.61130742049468</v>
      </c>
      <c r="AL726">
        <f t="shared" si="84"/>
        <v>212.01413427561837</v>
      </c>
      <c r="AM726">
        <f t="shared" si="84"/>
        <v>84.80565371024734</v>
      </c>
      <c r="AN726">
        <f t="shared" si="84"/>
        <v>21.201413427561835</v>
      </c>
      <c r="AO726">
        <f t="shared" si="84"/>
        <v>127.20848056537102</v>
      </c>
      <c r="AP726" s="26">
        <v>0.002</v>
      </c>
      <c r="AS726" s="26">
        <v>0.091</v>
      </c>
      <c r="AW726" s="24">
        <v>5.037</v>
      </c>
    </row>
    <row r="727" spans="1:49" ht="12.75">
      <c r="A727" s="19">
        <v>37694</v>
      </c>
      <c r="B727" s="22">
        <v>73</v>
      </c>
      <c r="C727" s="21">
        <v>0.8734954</v>
      </c>
      <c r="D727" s="20">
        <v>0.8734954</v>
      </c>
      <c r="E727" s="24">
        <v>0</v>
      </c>
      <c r="F727">
        <v>38.78639386</v>
      </c>
      <c r="G727">
        <v>-76.09168674</v>
      </c>
      <c r="H727" s="26">
        <v>830.8</v>
      </c>
      <c r="I727" s="23">
        <f t="shared" si="86"/>
        <v>795.65</v>
      </c>
      <c r="J727">
        <f t="shared" si="87"/>
        <v>2007.553940522311</v>
      </c>
      <c r="K727" s="23">
        <f t="shared" si="88"/>
        <v>2251.0539405223108</v>
      </c>
      <c r="L727" s="23">
        <f t="shared" si="85"/>
        <v>2270.072940522311</v>
      </c>
      <c r="M727" s="23">
        <f t="shared" si="89"/>
        <v>2260.563440522311</v>
      </c>
      <c r="N727" s="23">
        <v>1.5</v>
      </c>
      <c r="O727" s="23">
        <v>56.4</v>
      </c>
      <c r="P727" s="23">
        <v>45.2</v>
      </c>
      <c r="Q727" s="23">
        <f t="shared" si="90"/>
        <v>45.6</v>
      </c>
      <c r="S727">
        <v>8.2E-06</v>
      </c>
      <c r="T727">
        <v>5.13E-06</v>
      </c>
      <c r="U727">
        <v>3.41E-06</v>
      </c>
      <c r="V727">
        <v>2.24E-06</v>
      </c>
      <c r="W727">
        <v>1E-06</v>
      </c>
      <c r="X727">
        <v>-1.13E-07</v>
      </c>
      <c r="Y727" s="30">
        <v>771.7</v>
      </c>
      <c r="Z727" s="30">
        <v>290</v>
      </c>
      <c r="AA727" s="30">
        <v>284.5</v>
      </c>
      <c r="AB727" s="30">
        <v>14.7</v>
      </c>
      <c r="AD727">
        <v>108</v>
      </c>
      <c r="AE727">
        <v>14</v>
      </c>
      <c r="AF727">
        <v>9</v>
      </c>
      <c r="AG727">
        <v>4</v>
      </c>
      <c r="AH727">
        <v>5</v>
      </c>
      <c r="AI727">
        <v>13</v>
      </c>
      <c r="AJ727">
        <f t="shared" si="84"/>
        <v>2289.7526501766783</v>
      </c>
      <c r="AK727">
        <f t="shared" si="84"/>
        <v>296.81978798586573</v>
      </c>
      <c r="AL727">
        <f t="shared" si="84"/>
        <v>190.81272084805653</v>
      </c>
      <c r="AM727">
        <f t="shared" si="84"/>
        <v>84.80565371024734</v>
      </c>
      <c r="AN727">
        <f t="shared" si="84"/>
        <v>106.00706713780919</v>
      </c>
      <c r="AO727">
        <f t="shared" si="84"/>
        <v>275.61837455830386</v>
      </c>
      <c r="AP727" s="26">
        <v>0.004</v>
      </c>
      <c r="AS727" s="26">
        <v>0.071</v>
      </c>
      <c r="AW727" s="24">
        <v>5.038</v>
      </c>
    </row>
    <row r="728" spans="1:49" ht="12.75">
      <c r="A728" s="19">
        <v>37694</v>
      </c>
      <c r="B728" s="22">
        <v>73</v>
      </c>
      <c r="C728" s="21">
        <v>0.873611093</v>
      </c>
      <c r="D728" s="20">
        <v>0.873611093</v>
      </c>
      <c r="E728" s="24">
        <v>0</v>
      </c>
      <c r="F728">
        <v>38.78803834</v>
      </c>
      <c r="G728">
        <v>-76.09895459</v>
      </c>
      <c r="H728" s="26">
        <v>831.7</v>
      </c>
      <c r="I728" s="23">
        <f t="shared" si="86"/>
        <v>796.5500000000001</v>
      </c>
      <c r="J728">
        <f t="shared" si="87"/>
        <v>1998.1662291408645</v>
      </c>
      <c r="K728" s="23">
        <f t="shared" si="88"/>
        <v>2241.6662291408647</v>
      </c>
      <c r="L728" s="23">
        <f t="shared" si="85"/>
        <v>2260.6852291408645</v>
      </c>
      <c r="M728" s="23">
        <f t="shared" si="89"/>
        <v>2251.175729140865</v>
      </c>
      <c r="N728" s="23">
        <v>1.7</v>
      </c>
      <c r="O728" s="23">
        <v>55.3</v>
      </c>
      <c r="P728" s="23">
        <v>43.7</v>
      </c>
      <c r="Q728" s="23">
        <f t="shared" si="90"/>
        <v>44.45</v>
      </c>
      <c r="S728"/>
      <c r="T728"/>
      <c r="Y728" s="30"/>
      <c r="Z728" s="30"/>
      <c r="AA728" s="30"/>
      <c r="AB728" s="30"/>
      <c r="AD728">
        <v>102</v>
      </c>
      <c r="AE728">
        <v>10</v>
      </c>
      <c r="AF728">
        <v>9</v>
      </c>
      <c r="AG728">
        <v>2</v>
      </c>
      <c r="AH728">
        <v>3</v>
      </c>
      <c r="AI728">
        <v>4</v>
      </c>
      <c r="AJ728">
        <f t="shared" si="84"/>
        <v>2162.5441696113076</v>
      </c>
      <c r="AK728">
        <f t="shared" si="84"/>
        <v>212.01413427561837</v>
      </c>
      <c r="AL728">
        <f t="shared" si="84"/>
        <v>190.81272084805653</v>
      </c>
      <c r="AM728">
        <f t="shared" si="84"/>
        <v>42.40282685512367</v>
      </c>
      <c r="AN728">
        <f t="shared" si="84"/>
        <v>63.60424028268551</v>
      </c>
      <c r="AO728">
        <f t="shared" si="84"/>
        <v>84.80565371024734</v>
      </c>
      <c r="AP728" s="26">
        <v>0.004</v>
      </c>
      <c r="AS728" s="26">
        <v>0.071</v>
      </c>
      <c r="AW728" s="24">
        <v>5.039</v>
      </c>
    </row>
    <row r="729" spans="1:49" ht="12.75">
      <c r="A729" s="19">
        <v>37694</v>
      </c>
      <c r="B729" s="22">
        <v>73</v>
      </c>
      <c r="C729" s="21">
        <v>0.873726845</v>
      </c>
      <c r="D729" s="20">
        <v>0.873726845</v>
      </c>
      <c r="E729" s="24">
        <v>0</v>
      </c>
      <c r="F729">
        <v>38.79086853</v>
      </c>
      <c r="G729">
        <v>-76.10610539</v>
      </c>
      <c r="H729" s="26">
        <v>829.6</v>
      </c>
      <c r="I729" s="23">
        <f t="shared" si="86"/>
        <v>794.45</v>
      </c>
      <c r="J729">
        <f t="shared" si="87"/>
        <v>2020.087420854525</v>
      </c>
      <c r="K729" s="23">
        <f t="shared" si="88"/>
        <v>2263.5874208545247</v>
      </c>
      <c r="L729" s="23">
        <f t="shared" si="85"/>
        <v>2282.606420854525</v>
      </c>
      <c r="M729" s="23">
        <f t="shared" si="89"/>
        <v>2273.096920854525</v>
      </c>
      <c r="N729" s="23">
        <v>1.7</v>
      </c>
      <c r="O729" s="23">
        <v>55.4</v>
      </c>
      <c r="P729" s="23">
        <v>43.3</v>
      </c>
      <c r="Q729" s="23">
        <f t="shared" si="90"/>
        <v>43.5</v>
      </c>
      <c r="S729"/>
      <c r="T729"/>
      <c r="Y729" s="30"/>
      <c r="Z729" s="30"/>
      <c r="AA729" s="30"/>
      <c r="AB729" s="30"/>
      <c r="AD729">
        <v>86</v>
      </c>
      <c r="AE729">
        <v>7</v>
      </c>
      <c r="AF729">
        <v>7</v>
      </c>
      <c r="AG729">
        <v>2</v>
      </c>
      <c r="AH729">
        <v>1</v>
      </c>
      <c r="AI729">
        <v>2</v>
      </c>
      <c r="AJ729">
        <f t="shared" si="84"/>
        <v>1823.321554770318</v>
      </c>
      <c r="AK729">
        <f t="shared" si="84"/>
        <v>148.40989399293287</v>
      </c>
      <c r="AL729">
        <f t="shared" si="84"/>
        <v>148.40989399293287</v>
      </c>
      <c r="AM729">
        <f t="shared" si="84"/>
        <v>42.40282685512367</v>
      </c>
      <c r="AN729">
        <f t="shared" si="84"/>
        <v>21.201413427561835</v>
      </c>
      <c r="AO729">
        <f t="shared" si="84"/>
        <v>42.40282685512367</v>
      </c>
      <c r="AP729" s="26">
        <v>0.005</v>
      </c>
      <c r="AS729" s="26">
        <v>0.053</v>
      </c>
      <c r="AW729" s="24">
        <v>5.039</v>
      </c>
    </row>
    <row r="730" spans="1:49" ht="12.75">
      <c r="A730" s="19">
        <v>37694</v>
      </c>
      <c r="B730" s="22">
        <v>73</v>
      </c>
      <c r="C730" s="21">
        <v>0.873842597</v>
      </c>
      <c r="D730" s="20">
        <v>0.873842597</v>
      </c>
      <c r="E730" s="24">
        <v>0</v>
      </c>
      <c r="F730">
        <v>38.79385596</v>
      </c>
      <c r="G730">
        <v>-76.11343243</v>
      </c>
      <c r="H730" s="26">
        <v>828.2</v>
      </c>
      <c r="I730" s="23">
        <f t="shared" si="86"/>
        <v>793.0500000000001</v>
      </c>
      <c r="J730">
        <f t="shared" si="87"/>
        <v>2034.7337640792691</v>
      </c>
      <c r="K730" s="23">
        <f t="shared" si="88"/>
        <v>2278.2337640792693</v>
      </c>
      <c r="L730" s="23">
        <f t="shared" si="85"/>
        <v>2297.252764079269</v>
      </c>
      <c r="M730" s="23">
        <f t="shared" si="89"/>
        <v>2287.7432640792695</v>
      </c>
      <c r="N730" s="23">
        <v>1.8</v>
      </c>
      <c r="O730" s="23">
        <v>55.9</v>
      </c>
      <c r="P730" s="23">
        <v>43.1</v>
      </c>
      <c r="Q730" s="23">
        <f t="shared" si="90"/>
        <v>43.2</v>
      </c>
      <c r="S730">
        <v>8.08E-06</v>
      </c>
      <c r="T730">
        <v>5.44E-06</v>
      </c>
      <c r="U730">
        <v>3.49E-06</v>
      </c>
      <c r="V730">
        <v>2.3E-06</v>
      </c>
      <c r="W730">
        <v>9.58E-07</v>
      </c>
      <c r="X730">
        <v>-2.03E-07</v>
      </c>
      <c r="Y730" s="30">
        <v>772.2</v>
      </c>
      <c r="Z730" s="30">
        <v>290.1</v>
      </c>
      <c r="AA730" s="30">
        <v>284.6</v>
      </c>
      <c r="AB730" s="30">
        <v>14.7</v>
      </c>
      <c r="AD730">
        <v>100</v>
      </c>
      <c r="AE730">
        <v>8</v>
      </c>
      <c r="AF730">
        <v>7</v>
      </c>
      <c r="AG730">
        <v>0</v>
      </c>
      <c r="AH730">
        <v>3</v>
      </c>
      <c r="AI730">
        <v>9</v>
      </c>
      <c r="AJ730">
        <f t="shared" si="84"/>
        <v>2120.141342756184</v>
      </c>
      <c r="AK730">
        <f t="shared" si="84"/>
        <v>169.61130742049468</v>
      </c>
      <c r="AL730">
        <f t="shared" si="84"/>
        <v>148.40989399293287</v>
      </c>
      <c r="AM730"/>
      <c r="AN730">
        <f t="shared" si="84"/>
        <v>63.60424028268551</v>
      </c>
      <c r="AO730">
        <f t="shared" si="84"/>
        <v>190.81272084805653</v>
      </c>
      <c r="AP730" s="26">
        <v>0.004</v>
      </c>
      <c r="AS730" s="26">
        <v>0.061</v>
      </c>
      <c r="AW730" s="24">
        <v>5.039</v>
      </c>
    </row>
    <row r="731" spans="1:49" ht="12.75">
      <c r="A731" s="19">
        <v>37694</v>
      </c>
      <c r="B731" s="22">
        <v>73</v>
      </c>
      <c r="C731" s="21">
        <v>0.873958349</v>
      </c>
      <c r="D731" s="20">
        <v>0.873958349</v>
      </c>
      <c r="E731" s="24">
        <v>0</v>
      </c>
      <c r="F731">
        <v>38.79632235</v>
      </c>
      <c r="G731">
        <v>-76.12070077</v>
      </c>
      <c r="H731" s="26">
        <v>828.3</v>
      </c>
      <c r="I731" s="23">
        <f t="shared" si="86"/>
        <v>793.15</v>
      </c>
      <c r="J731">
        <f t="shared" si="87"/>
        <v>2033.6867395700026</v>
      </c>
      <c r="K731" s="23">
        <f t="shared" si="88"/>
        <v>2277.186739570003</v>
      </c>
      <c r="L731" s="23">
        <f t="shared" si="85"/>
        <v>2296.2057395700026</v>
      </c>
      <c r="M731" s="23">
        <f t="shared" si="89"/>
        <v>2286.696239570003</v>
      </c>
      <c r="N731" s="23">
        <v>1.9</v>
      </c>
      <c r="O731" s="23">
        <v>56</v>
      </c>
      <c r="P731" s="23">
        <v>42.1</v>
      </c>
      <c r="Q731" s="23">
        <f t="shared" si="90"/>
        <v>42.6</v>
      </c>
      <c r="S731"/>
      <c r="T731"/>
      <c r="Y731" s="30"/>
      <c r="Z731" s="30"/>
      <c r="AA731" s="30"/>
      <c r="AB731" s="30"/>
      <c r="AD731">
        <v>82</v>
      </c>
      <c r="AE731">
        <v>13</v>
      </c>
      <c r="AF731">
        <v>6</v>
      </c>
      <c r="AG731">
        <v>5</v>
      </c>
      <c r="AH731">
        <v>2</v>
      </c>
      <c r="AI731">
        <v>4</v>
      </c>
      <c r="AJ731">
        <f t="shared" si="84"/>
        <v>1738.5159010600705</v>
      </c>
      <c r="AK731">
        <f t="shared" si="84"/>
        <v>275.61837455830386</v>
      </c>
      <c r="AL731">
        <f t="shared" si="84"/>
        <v>127.20848056537102</v>
      </c>
      <c r="AM731">
        <f t="shared" si="84"/>
        <v>106.00706713780919</v>
      </c>
      <c r="AN731">
        <f t="shared" si="84"/>
        <v>42.40282685512367</v>
      </c>
      <c r="AO731">
        <f t="shared" si="84"/>
        <v>84.80565371024734</v>
      </c>
      <c r="AP731" s="26">
        <v>0.003</v>
      </c>
      <c r="AS731" s="26">
        <v>0.071</v>
      </c>
      <c r="AW731" s="24">
        <v>5.04</v>
      </c>
    </row>
    <row r="732" spans="1:49" ht="12.75">
      <c r="A732" s="19">
        <v>37694</v>
      </c>
      <c r="B732" s="22">
        <v>73</v>
      </c>
      <c r="C732" s="21">
        <v>0.874074101</v>
      </c>
      <c r="D732" s="20">
        <v>0.874074101</v>
      </c>
      <c r="E732" s="24">
        <v>0</v>
      </c>
      <c r="F732">
        <v>38.79863469</v>
      </c>
      <c r="G732">
        <v>-76.12805184</v>
      </c>
      <c r="H732" s="26">
        <v>829.1</v>
      </c>
      <c r="I732" s="23">
        <f t="shared" si="86"/>
        <v>793.95</v>
      </c>
      <c r="J732">
        <f t="shared" si="87"/>
        <v>2025.315292704357</v>
      </c>
      <c r="K732" s="23">
        <f t="shared" si="88"/>
        <v>2268.815292704357</v>
      </c>
      <c r="L732" s="23">
        <f t="shared" si="85"/>
        <v>2287.834292704357</v>
      </c>
      <c r="M732" s="23">
        <f t="shared" si="89"/>
        <v>2278.3247927043567</v>
      </c>
      <c r="N732" s="23">
        <v>2</v>
      </c>
      <c r="O732" s="23">
        <v>55.9</v>
      </c>
      <c r="P732" s="23">
        <v>40.6</v>
      </c>
      <c r="Q732" s="23">
        <f t="shared" si="90"/>
        <v>41.35</v>
      </c>
      <c r="S732"/>
      <c r="T732"/>
      <c r="Y732" s="30"/>
      <c r="Z732" s="30"/>
      <c r="AA732" s="30"/>
      <c r="AB732" s="30"/>
      <c r="AC732">
        <v>1173</v>
      </c>
      <c r="AD732">
        <v>71</v>
      </c>
      <c r="AE732">
        <v>12</v>
      </c>
      <c r="AF732">
        <v>7</v>
      </c>
      <c r="AG732">
        <v>5</v>
      </c>
      <c r="AH732">
        <v>0</v>
      </c>
      <c r="AI732">
        <v>9</v>
      </c>
      <c r="AJ732">
        <f t="shared" si="84"/>
        <v>1505.3003533568904</v>
      </c>
      <c r="AK732">
        <f t="shared" si="84"/>
        <v>254.41696113074204</v>
      </c>
      <c r="AL732">
        <f t="shared" si="84"/>
        <v>148.40989399293287</v>
      </c>
      <c r="AM732">
        <f t="shared" si="84"/>
        <v>106.00706713780919</v>
      </c>
      <c r="AN732"/>
      <c r="AO732">
        <f t="shared" si="84"/>
        <v>190.81272084805653</v>
      </c>
      <c r="AP732" s="26">
        <v>0.004</v>
      </c>
      <c r="AS732" s="26">
        <v>0.082</v>
      </c>
      <c r="AW732" s="24">
        <v>5.039</v>
      </c>
    </row>
    <row r="733" spans="1:49" ht="12.75">
      <c r="A733" s="19">
        <v>37694</v>
      </c>
      <c r="B733" s="22">
        <v>73</v>
      </c>
      <c r="C733" s="21">
        <v>0.874189794</v>
      </c>
      <c r="D733" s="20">
        <v>0.874189794</v>
      </c>
      <c r="E733" s="24">
        <v>0</v>
      </c>
      <c r="F733">
        <v>38.80096865</v>
      </c>
      <c r="G733">
        <v>-76.13556552</v>
      </c>
      <c r="H733" s="26">
        <v>829</v>
      </c>
      <c r="I733" s="23">
        <f t="shared" si="86"/>
        <v>793.85</v>
      </c>
      <c r="J733">
        <f t="shared" si="87"/>
        <v>2026.361262144208</v>
      </c>
      <c r="K733" s="23">
        <f t="shared" si="88"/>
        <v>2269.861262144208</v>
      </c>
      <c r="L733" s="23">
        <f t="shared" si="85"/>
        <v>2288.8802621442082</v>
      </c>
      <c r="M733" s="23">
        <f t="shared" si="89"/>
        <v>2279.370762144208</v>
      </c>
      <c r="N733" s="23">
        <v>1.9</v>
      </c>
      <c r="O733" s="23">
        <v>55.6</v>
      </c>
      <c r="P733" s="23">
        <v>43.6</v>
      </c>
      <c r="Q733" s="23">
        <f t="shared" si="90"/>
        <v>42.1</v>
      </c>
      <c r="S733">
        <v>5.58E-06</v>
      </c>
      <c r="T733">
        <v>4.38E-06</v>
      </c>
      <c r="U733">
        <v>3.08E-06</v>
      </c>
      <c r="V733">
        <v>2.24E-06</v>
      </c>
      <c r="W733">
        <v>1E-06</v>
      </c>
      <c r="X733">
        <v>-1.67E-07</v>
      </c>
      <c r="Y733" s="30">
        <v>770.8</v>
      </c>
      <c r="Z733" s="30">
        <v>290.2</v>
      </c>
      <c r="AA733" s="30">
        <v>284.7</v>
      </c>
      <c r="AB733" s="30">
        <v>14.7</v>
      </c>
      <c r="AD733">
        <v>101</v>
      </c>
      <c r="AE733">
        <v>12</v>
      </c>
      <c r="AF733">
        <v>12</v>
      </c>
      <c r="AG733">
        <v>5</v>
      </c>
      <c r="AH733">
        <v>0</v>
      </c>
      <c r="AI733">
        <v>8</v>
      </c>
      <c r="AJ733">
        <f t="shared" si="84"/>
        <v>2141.3427561837457</v>
      </c>
      <c r="AK733">
        <f t="shared" si="84"/>
        <v>254.41696113074204</v>
      </c>
      <c r="AL733">
        <f t="shared" si="84"/>
        <v>254.41696113074204</v>
      </c>
      <c r="AM733">
        <f t="shared" si="84"/>
        <v>106.00706713780919</v>
      </c>
      <c r="AN733"/>
      <c r="AO733">
        <f t="shared" si="84"/>
        <v>169.61130742049468</v>
      </c>
      <c r="AP733" s="26">
        <v>0.004</v>
      </c>
      <c r="AS733" s="26">
        <v>0.072</v>
      </c>
      <c r="AW733" s="24">
        <v>5.039</v>
      </c>
    </row>
    <row r="734" spans="1:49" ht="12.75">
      <c r="A734" s="19">
        <v>37694</v>
      </c>
      <c r="B734" s="22">
        <v>73</v>
      </c>
      <c r="C734" s="21">
        <v>0.874305546</v>
      </c>
      <c r="D734" s="20">
        <v>0.874305546</v>
      </c>
      <c r="E734" s="24">
        <v>0</v>
      </c>
      <c r="F734">
        <v>38.80362677</v>
      </c>
      <c r="G734">
        <v>-76.14305393</v>
      </c>
      <c r="H734" s="26">
        <v>828.4</v>
      </c>
      <c r="I734" s="23">
        <f t="shared" si="86"/>
        <v>793.25</v>
      </c>
      <c r="J734">
        <f t="shared" si="87"/>
        <v>2032.6398470607992</v>
      </c>
      <c r="K734" s="23">
        <f t="shared" si="88"/>
        <v>2276.139847060799</v>
      </c>
      <c r="L734" s="23">
        <f t="shared" si="85"/>
        <v>2295.1588470607994</v>
      </c>
      <c r="M734" s="23">
        <f t="shared" si="89"/>
        <v>2285.6493470607993</v>
      </c>
      <c r="N734" s="23">
        <v>1.8</v>
      </c>
      <c r="O734" s="23">
        <v>55.5</v>
      </c>
      <c r="P734" s="23">
        <v>43.8</v>
      </c>
      <c r="Q734" s="23">
        <f t="shared" si="90"/>
        <v>43.7</v>
      </c>
      <c r="S734"/>
      <c r="T734"/>
      <c r="Y734" s="30"/>
      <c r="Z734" s="30"/>
      <c r="AA734" s="30"/>
      <c r="AB734" s="30"/>
      <c r="AD734">
        <v>82</v>
      </c>
      <c r="AE734">
        <v>18</v>
      </c>
      <c r="AF734">
        <v>15</v>
      </c>
      <c r="AG734">
        <v>3</v>
      </c>
      <c r="AH734">
        <v>3</v>
      </c>
      <c r="AI734">
        <v>8</v>
      </c>
      <c r="AJ734">
        <f t="shared" si="84"/>
        <v>1738.5159010600705</v>
      </c>
      <c r="AK734">
        <f t="shared" si="84"/>
        <v>381.62544169611306</v>
      </c>
      <c r="AL734">
        <f t="shared" si="84"/>
        <v>318.02120141342755</v>
      </c>
      <c r="AM734">
        <f t="shared" si="84"/>
        <v>63.60424028268551</v>
      </c>
      <c r="AN734">
        <f t="shared" si="84"/>
        <v>63.60424028268551</v>
      </c>
      <c r="AO734">
        <f t="shared" si="84"/>
        <v>169.61130742049468</v>
      </c>
      <c r="AP734" s="26">
        <v>0.006</v>
      </c>
      <c r="AS734" s="26">
        <v>0.063</v>
      </c>
      <c r="AW734" s="24">
        <v>5.039</v>
      </c>
    </row>
    <row r="735" spans="1:49" ht="12.75">
      <c r="A735" s="19">
        <v>37694</v>
      </c>
      <c r="B735" s="22">
        <v>73</v>
      </c>
      <c r="C735" s="21">
        <v>0.874421299</v>
      </c>
      <c r="D735" s="20">
        <v>0.874421299</v>
      </c>
      <c r="E735" s="24">
        <v>0</v>
      </c>
      <c r="F735">
        <v>38.80665504</v>
      </c>
      <c r="G735">
        <v>-76.1502256</v>
      </c>
      <c r="H735" s="26">
        <v>828.3</v>
      </c>
      <c r="I735" s="23">
        <f t="shared" si="86"/>
        <v>793.15</v>
      </c>
      <c r="J735">
        <f t="shared" si="87"/>
        <v>2033.6867395700026</v>
      </c>
      <c r="K735" s="23">
        <f t="shared" si="88"/>
        <v>2277.186739570003</v>
      </c>
      <c r="L735" s="23">
        <f t="shared" si="85"/>
        <v>2296.2057395700026</v>
      </c>
      <c r="M735" s="23">
        <f t="shared" si="89"/>
        <v>2286.696239570003</v>
      </c>
      <c r="N735" s="23">
        <v>1.9</v>
      </c>
      <c r="O735" s="23">
        <v>55.6</v>
      </c>
      <c r="P735" s="23">
        <v>44</v>
      </c>
      <c r="Q735" s="23">
        <f t="shared" si="90"/>
        <v>43.9</v>
      </c>
      <c r="S735"/>
      <c r="T735"/>
      <c r="Y735" s="30"/>
      <c r="Z735" s="30"/>
      <c r="AA735" s="30"/>
      <c r="AB735" s="30"/>
      <c r="AD735">
        <v>82</v>
      </c>
      <c r="AE735">
        <v>10</v>
      </c>
      <c r="AF735">
        <v>12</v>
      </c>
      <c r="AG735">
        <v>2</v>
      </c>
      <c r="AH735">
        <v>1</v>
      </c>
      <c r="AI735">
        <v>19</v>
      </c>
      <c r="AJ735">
        <f t="shared" si="84"/>
        <v>1738.5159010600705</v>
      </c>
      <c r="AK735">
        <f t="shared" si="84"/>
        <v>212.01413427561837</v>
      </c>
      <c r="AL735">
        <f t="shared" si="84"/>
        <v>254.41696113074204</v>
      </c>
      <c r="AM735">
        <f t="shared" si="84"/>
        <v>42.40282685512367</v>
      </c>
      <c r="AN735">
        <f t="shared" si="84"/>
        <v>21.201413427561835</v>
      </c>
      <c r="AO735">
        <f t="shared" si="84"/>
        <v>402.8268551236749</v>
      </c>
      <c r="AP735" s="26">
        <v>0.004</v>
      </c>
      <c r="AS735" s="26">
        <v>0.051</v>
      </c>
      <c r="AW735" s="24">
        <v>5.039</v>
      </c>
    </row>
    <row r="736" spans="1:49" ht="12.75">
      <c r="A736" s="19">
        <v>37694</v>
      </c>
      <c r="B736" s="22">
        <v>73</v>
      </c>
      <c r="C736" s="21">
        <v>0.874537051</v>
      </c>
      <c r="D736" s="20">
        <v>0.874537051</v>
      </c>
      <c r="E736" s="24">
        <v>0</v>
      </c>
      <c r="F736">
        <v>38.80990273</v>
      </c>
      <c r="G736">
        <v>-76.15727455</v>
      </c>
      <c r="H736" s="26">
        <v>827.3</v>
      </c>
      <c r="I736" s="23">
        <f t="shared" si="86"/>
        <v>792.15</v>
      </c>
      <c r="J736">
        <f t="shared" si="87"/>
        <v>2044.1629301628104</v>
      </c>
      <c r="K736" s="23">
        <f t="shared" si="88"/>
        <v>2287.6629301628104</v>
      </c>
      <c r="L736" s="23">
        <f t="shared" si="85"/>
        <v>2306.68193016281</v>
      </c>
      <c r="M736" s="23">
        <f t="shared" si="89"/>
        <v>2297.17243016281</v>
      </c>
      <c r="N736" s="23">
        <v>1.8</v>
      </c>
      <c r="O736" s="23">
        <v>55.6</v>
      </c>
      <c r="P736" s="23">
        <v>44.7</v>
      </c>
      <c r="Q736" s="23">
        <f t="shared" si="90"/>
        <v>44.35</v>
      </c>
      <c r="S736">
        <v>3.62E-06</v>
      </c>
      <c r="T736">
        <v>3.38E-06</v>
      </c>
      <c r="U736">
        <v>2.08E-06</v>
      </c>
      <c r="V736">
        <v>2.31E-06</v>
      </c>
      <c r="W736">
        <v>9.64E-07</v>
      </c>
      <c r="X736">
        <v>-9.65E-08</v>
      </c>
      <c r="Y736" s="30">
        <v>770.2</v>
      </c>
      <c r="Z736" s="30">
        <v>290.3</v>
      </c>
      <c r="AA736" s="30">
        <v>284.8</v>
      </c>
      <c r="AB736" s="30">
        <v>14.7</v>
      </c>
      <c r="AD736">
        <v>70</v>
      </c>
      <c r="AE736">
        <v>11</v>
      </c>
      <c r="AF736">
        <v>8</v>
      </c>
      <c r="AG736">
        <v>4</v>
      </c>
      <c r="AH736">
        <v>2</v>
      </c>
      <c r="AI736">
        <v>6</v>
      </c>
      <c r="AJ736">
        <f t="shared" si="84"/>
        <v>1484.0989399293285</v>
      </c>
      <c r="AK736">
        <f t="shared" si="84"/>
        <v>233.2155477031802</v>
      </c>
      <c r="AL736">
        <f t="shared" si="84"/>
        <v>169.61130742049468</v>
      </c>
      <c r="AM736">
        <f t="shared" si="84"/>
        <v>84.80565371024734</v>
      </c>
      <c r="AN736">
        <f t="shared" si="84"/>
        <v>42.40282685512367</v>
      </c>
      <c r="AO736">
        <f t="shared" si="84"/>
        <v>127.20848056537102</v>
      </c>
      <c r="AP736" s="26">
        <v>0.005</v>
      </c>
      <c r="AS736" s="26">
        <v>0.081</v>
      </c>
      <c r="AW736" s="24">
        <v>5.039</v>
      </c>
    </row>
    <row r="737" spans="1:49" ht="12.75">
      <c r="A737" s="19">
        <v>37694</v>
      </c>
      <c r="B737" s="22">
        <v>73</v>
      </c>
      <c r="C737" s="21">
        <v>0.874652803</v>
      </c>
      <c r="D737" s="20">
        <v>0.874652803</v>
      </c>
      <c r="E737" s="24">
        <v>0</v>
      </c>
      <c r="F737">
        <v>38.81317006</v>
      </c>
      <c r="G737">
        <v>-76.16424337</v>
      </c>
      <c r="H737" s="26">
        <v>827</v>
      </c>
      <c r="I737" s="23">
        <f t="shared" si="86"/>
        <v>791.85</v>
      </c>
      <c r="J737">
        <f t="shared" si="87"/>
        <v>2047.308366326176</v>
      </c>
      <c r="K737" s="23">
        <f t="shared" si="88"/>
        <v>2290.808366326176</v>
      </c>
      <c r="L737" s="23">
        <f t="shared" si="85"/>
        <v>2309.827366326176</v>
      </c>
      <c r="M737" s="23">
        <f t="shared" si="89"/>
        <v>2300.317866326176</v>
      </c>
      <c r="N737" s="23">
        <v>1.8</v>
      </c>
      <c r="O737" s="23">
        <v>55.7</v>
      </c>
      <c r="P737" s="23">
        <v>46.1</v>
      </c>
      <c r="Q737" s="23">
        <f t="shared" si="90"/>
        <v>45.400000000000006</v>
      </c>
      <c r="S737"/>
      <c r="T737"/>
      <c r="Y737" s="30"/>
      <c r="Z737" s="30"/>
      <c r="AA737" s="30"/>
      <c r="AB737" s="30"/>
      <c r="AD737">
        <v>107</v>
      </c>
      <c r="AE737">
        <v>11</v>
      </c>
      <c r="AF737">
        <v>13</v>
      </c>
      <c r="AG737">
        <v>2</v>
      </c>
      <c r="AH737">
        <v>2</v>
      </c>
      <c r="AI737">
        <v>13</v>
      </c>
      <c r="AJ737">
        <f t="shared" si="84"/>
        <v>2268.5512367491165</v>
      </c>
      <c r="AK737">
        <f t="shared" si="84"/>
        <v>233.2155477031802</v>
      </c>
      <c r="AL737">
        <f t="shared" si="84"/>
        <v>275.61837455830386</v>
      </c>
      <c r="AM737">
        <f t="shared" si="84"/>
        <v>42.40282685512367</v>
      </c>
      <c r="AN737">
        <f t="shared" si="84"/>
        <v>42.40282685512367</v>
      </c>
      <c r="AO737">
        <f t="shared" si="84"/>
        <v>275.61837455830386</v>
      </c>
      <c r="AP737" s="26">
        <v>0.004</v>
      </c>
      <c r="AS737" s="26">
        <v>0.071</v>
      </c>
      <c r="AW737" s="24">
        <v>5.038</v>
      </c>
    </row>
    <row r="738" spans="1:49" ht="12.75">
      <c r="A738" s="19">
        <v>37694</v>
      </c>
      <c r="B738" s="22">
        <v>73</v>
      </c>
      <c r="C738" s="21">
        <v>0.874768496</v>
      </c>
      <c r="D738" s="20">
        <v>0.874768496</v>
      </c>
      <c r="E738" s="24">
        <v>0</v>
      </c>
      <c r="F738">
        <v>38.816496</v>
      </c>
      <c r="G738">
        <v>-76.17100987</v>
      </c>
      <c r="H738" s="26">
        <v>826.9</v>
      </c>
      <c r="I738" s="23">
        <f t="shared" si="86"/>
        <v>791.75</v>
      </c>
      <c r="J738">
        <f t="shared" si="87"/>
        <v>2048.357109870384</v>
      </c>
      <c r="K738" s="23">
        <f t="shared" si="88"/>
        <v>2291.857109870384</v>
      </c>
      <c r="L738" s="23">
        <f t="shared" si="85"/>
        <v>2310.8761098703844</v>
      </c>
      <c r="M738" s="23">
        <f t="shared" si="89"/>
        <v>2301.3666098703843</v>
      </c>
      <c r="N738" s="23">
        <v>1.8</v>
      </c>
      <c r="O738" s="23">
        <v>55.8</v>
      </c>
      <c r="P738" s="23">
        <v>45.6</v>
      </c>
      <c r="Q738" s="23">
        <f t="shared" si="90"/>
        <v>45.85</v>
      </c>
      <c r="S738"/>
      <c r="T738"/>
      <c r="Y738" s="30"/>
      <c r="Z738" s="30"/>
      <c r="AA738" s="30"/>
      <c r="AB738" s="30"/>
      <c r="AC738">
        <v>1173</v>
      </c>
      <c r="AD738">
        <v>98</v>
      </c>
      <c r="AE738">
        <v>10</v>
      </c>
      <c r="AF738">
        <v>13</v>
      </c>
      <c r="AG738">
        <v>6</v>
      </c>
      <c r="AH738">
        <v>4</v>
      </c>
      <c r="AI738">
        <v>18</v>
      </c>
      <c r="AJ738">
        <f t="shared" si="84"/>
        <v>2077.73851590106</v>
      </c>
      <c r="AK738">
        <f t="shared" si="84"/>
        <v>212.01413427561837</v>
      </c>
      <c r="AL738">
        <f t="shared" si="84"/>
        <v>275.61837455830386</v>
      </c>
      <c r="AM738">
        <f t="shared" si="84"/>
        <v>127.20848056537102</v>
      </c>
      <c r="AN738">
        <f t="shared" si="84"/>
        <v>84.80565371024734</v>
      </c>
      <c r="AO738">
        <f t="shared" si="84"/>
        <v>381.62544169611306</v>
      </c>
      <c r="AP738" s="26">
        <v>0.004</v>
      </c>
      <c r="AS738" s="26">
        <v>0.072</v>
      </c>
      <c r="AW738" s="24">
        <v>5.038</v>
      </c>
    </row>
    <row r="739" spans="1:49" ht="12.75">
      <c r="A739" s="19">
        <v>37694</v>
      </c>
      <c r="B739" s="22">
        <v>73</v>
      </c>
      <c r="C739" s="21">
        <v>0.874884248</v>
      </c>
      <c r="D739" s="20">
        <v>0.874884248</v>
      </c>
      <c r="E739" s="24">
        <v>0</v>
      </c>
      <c r="F739">
        <v>38.81985676</v>
      </c>
      <c r="G739">
        <v>-76.17779699</v>
      </c>
      <c r="H739" s="26">
        <v>826.5</v>
      </c>
      <c r="I739" s="23">
        <f t="shared" si="86"/>
        <v>791.35</v>
      </c>
      <c r="J739">
        <f t="shared" si="87"/>
        <v>2052.5534090548767</v>
      </c>
      <c r="K739" s="23">
        <f t="shared" si="88"/>
        <v>2296.0534090548767</v>
      </c>
      <c r="L739" s="23">
        <f t="shared" si="85"/>
        <v>2315.0724090548765</v>
      </c>
      <c r="M739" s="23">
        <f t="shared" si="89"/>
        <v>2305.5629090548764</v>
      </c>
      <c r="N739" s="23">
        <v>1.7</v>
      </c>
      <c r="O739" s="23">
        <v>55.8</v>
      </c>
      <c r="P739" s="23">
        <v>46.2</v>
      </c>
      <c r="Q739" s="23">
        <f t="shared" si="90"/>
        <v>45.900000000000006</v>
      </c>
      <c r="S739"/>
      <c r="T739"/>
      <c r="Y739" s="30"/>
      <c r="Z739" s="30"/>
      <c r="AA739" s="30"/>
      <c r="AB739" s="30"/>
      <c r="AD739">
        <v>102</v>
      </c>
      <c r="AE739">
        <v>16</v>
      </c>
      <c r="AF739">
        <v>5</v>
      </c>
      <c r="AG739">
        <v>4</v>
      </c>
      <c r="AH739">
        <v>2</v>
      </c>
      <c r="AI739">
        <v>16</v>
      </c>
      <c r="AJ739">
        <f t="shared" si="84"/>
        <v>2162.5441696113076</v>
      </c>
      <c r="AK739">
        <f t="shared" si="84"/>
        <v>339.22261484098937</v>
      </c>
      <c r="AL739">
        <f t="shared" si="84"/>
        <v>106.00706713780919</v>
      </c>
      <c r="AM739">
        <f t="shared" si="84"/>
        <v>84.80565371024734</v>
      </c>
      <c r="AN739">
        <f t="shared" si="84"/>
        <v>42.40282685512367</v>
      </c>
      <c r="AO739">
        <f t="shared" si="84"/>
        <v>339.22261484098937</v>
      </c>
      <c r="AP739" s="26">
        <v>0.005</v>
      </c>
      <c r="AS739" s="26">
        <v>0.092</v>
      </c>
      <c r="AW739" s="24">
        <v>5.039</v>
      </c>
    </row>
    <row r="740" spans="1:49" ht="12.75">
      <c r="A740" s="19">
        <v>37694</v>
      </c>
      <c r="B740" s="22">
        <v>73</v>
      </c>
      <c r="C740" s="21">
        <v>0.875</v>
      </c>
      <c r="D740" s="20">
        <v>0.875</v>
      </c>
      <c r="E740" s="24">
        <v>0</v>
      </c>
      <c r="F740">
        <v>38.82319983</v>
      </c>
      <c r="G740">
        <v>-76.18470333</v>
      </c>
      <c r="H740" s="26">
        <v>826.4</v>
      </c>
      <c r="I740" s="23">
        <f t="shared" si="86"/>
        <v>791.25</v>
      </c>
      <c r="J740">
        <f t="shared" si="87"/>
        <v>2053.6028152703516</v>
      </c>
      <c r="K740" s="23">
        <f t="shared" si="88"/>
        <v>2297.1028152703516</v>
      </c>
      <c r="L740" s="23">
        <f t="shared" si="85"/>
        <v>2316.1218152703514</v>
      </c>
      <c r="M740" s="23">
        <f t="shared" si="89"/>
        <v>2306.6123152703512</v>
      </c>
      <c r="N740" s="23">
        <v>1.6</v>
      </c>
      <c r="O740" s="23">
        <v>55.8</v>
      </c>
      <c r="P740" s="23">
        <v>45.1</v>
      </c>
      <c r="Q740" s="23">
        <f t="shared" si="90"/>
        <v>45.650000000000006</v>
      </c>
      <c r="S740">
        <v>3.59E-06</v>
      </c>
      <c r="T740">
        <v>2.13E-06</v>
      </c>
      <c r="U740">
        <v>1.9E-06</v>
      </c>
      <c r="V740">
        <v>2.31E-06</v>
      </c>
      <c r="W740">
        <v>9.78E-07</v>
      </c>
      <c r="X740">
        <v>-9.05E-08</v>
      </c>
      <c r="Y740" s="30">
        <v>768.8</v>
      </c>
      <c r="Z740" s="30">
        <v>290.4</v>
      </c>
      <c r="AA740" s="30">
        <v>284.8</v>
      </c>
      <c r="AB740" s="30">
        <v>14.7</v>
      </c>
      <c r="AD740">
        <v>116</v>
      </c>
      <c r="AE740">
        <v>10</v>
      </c>
      <c r="AF740">
        <v>14</v>
      </c>
      <c r="AG740">
        <v>3</v>
      </c>
      <c r="AH740">
        <v>2</v>
      </c>
      <c r="AI740">
        <v>20</v>
      </c>
      <c r="AJ740">
        <f t="shared" si="84"/>
        <v>2459.363957597173</v>
      </c>
      <c r="AK740">
        <f t="shared" si="84"/>
        <v>212.01413427561837</v>
      </c>
      <c r="AL740">
        <f t="shared" si="84"/>
        <v>296.81978798586573</v>
      </c>
      <c r="AM740">
        <f t="shared" si="84"/>
        <v>63.60424028268551</v>
      </c>
      <c r="AN740">
        <f t="shared" si="84"/>
        <v>42.40282685512367</v>
      </c>
      <c r="AO740">
        <f t="shared" si="84"/>
        <v>424.02826855123675</v>
      </c>
      <c r="AP740" s="26">
        <v>0.004</v>
      </c>
      <c r="AS740" s="26">
        <v>0.082</v>
      </c>
      <c r="AW740" s="24">
        <v>5.04</v>
      </c>
    </row>
    <row r="741" spans="1:49" ht="12.75">
      <c r="A741" s="19">
        <v>37694</v>
      </c>
      <c r="B741" s="22">
        <v>73</v>
      </c>
      <c r="C741" s="21">
        <v>0.875115752</v>
      </c>
      <c r="D741" s="20">
        <v>0.875115752</v>
      </c>
      <c r="E741" s="24">
        <v>0</v>
      </c>
      <c r="F741">
        <v>38.8265089</v>
      </c>
      <c r="G741">
        <v>-76.19172691</v>
      </c>
      <c r="H741" s="26">
        <v>826.3</v>
      </c>
      <c r="I741" s="23">
        <f t="shared" si="86"/>
        <v>791.15</v>
      </c>
      <c r="J741">
        <f t="shared" si="87"/>
        <v>2054.652354120586</v>
      </c>
      <c r="K741" s="23">
        <f t="shared" si="88"/>
        <v>2298.152354120586</v>
      </c>
      <c r="L741" s="23">
        <f t="shared" si="85"/>
        <v>2317.1713541205863</v>
      </c>
      <c r="M741" s="23">
        <f t="shared" si="89"/>
        <v>2307.661854120586</v>
      </c>
      <c r="N741" s="23">
        <v>1.6</v>
      </c>
      <c r="O741" s="23">
        <v>55.7</v>
      </c>
      <c r="P741" s="23">
        <v>45.7</v>
      </c>
      <c r="Q741" s="23">
        <f t="shared" si="90"/>
        <v>45.400000000000006</v>
      </c>
      <c r="S741"/>
      <c r="T741"/>
      <c r="Y741" s="30"/>
      <c r="Z741" s="30"/>
      <c r="AA741" s="30"/>
      <c r="AB741" s="30"/>
      <c r="AD741">
        <v>126</v>
      </c>
      <c r="AE741">
        <v>21</v>
      </c>
      <c r="AF741">
        <v>10</v>
      </c>
      <c r="AG741">
        <v>8</v>
      </c>
      <c r="AH741">
        <v>5</v>
      </c>
      <c r="AI741">
        <v>28</v>
      </c>
      <c r="AJ741">
        <f t="shared" si="84"/>
        <v>2671.3780918727916</v>
      </c>
      <c r="AK741">
        <f t="shared" si="84"/>
        <v>445.22968197879857</v>
      </c>
      <c r="AL741">
        <f t="shared" si="84"/>
        <v>212.01413427561837</v>
      </c>
      <c r="AM741">
        <f t="shared" si="84"/>
        <v>169.61130742049468</v>
      </c>
      <c r="AN741">
        <f t="shared" si="84"/>
        <v>106.00706713780919</v>
      </c>
      <c r="AO741">
        <f t="shared" si="84"/>
        <v>593.6395759717315</v>
      </c>
      <c r="AP741" s="26">
        <v>0.005</v>
      </c>
      <c r="AS741" s="26">
        <v>0.072</v>
      </c>
      <c r="AW741" s="24">
        <v>5.039</v>
      </c>
    </row>
    <row r="742" spans="1:49" ht="12.75">
      <c r="A742" s="19">
        <v>37694</v>
      </c>
      <c r="B742" s="22">
        <v>73</v>
      </c>
      <c r="C742" s="21">
        <v>0.875231504</v>
      </c>
      <c r="D742" s="20">
        <v>0.875231504</v>
      </c>
      <c r="E742" s="24">
        <v>0</v>
      </c>
      <c r="F742">
        <v>38.82982863</v>
      </c>
      <c r="G742">
        <v>-76.19878673</v>
      </c>
      <c r="H742" s="26">
        <v>826</v>
      </c>
      <c r="I742" s="23">
        <f t="shared" si="86"/>
        <v>790.85</v>
      </c>
      <c r="J742">
        <f t="shared" si="87"/>
        <v>2057.801766815228</v>
      </c>
      <c r="K742" s="23">
        <f t="shared" si="88"/>
        <v>2301.301766815228</v>
      </c>
      <c r="L742" s="23">
        <f t="shared" si="85"/>
        <v>2320.320766815228</v>
      </c>
      <c r="M742" s="23">
        <f t="shared" si="89"/>
        <v>2310.811266815228</v>
      </c>
      <c r="N742" s="23">
        <v>1.5</v>
      </c>
      <c r="O742" s="23">
        <v>55.6</v>
      </c>
      <c r="P742" s="23">
        <v>45</v>
      </c>
      <c r="Q742" s="23">
        <f t="shared" si="90"/>
        <v>45.35</v>
      </c>
      <c r="S742"/>
      <c r="T742"/>
      <c r="Y742" s="30"/>
      <c r="Z742" s="30"/>
      <c r="AA742" s="30"/>
      <c r="AB742" s="30"/>
      <c r="AD742">
        <v>143</v>
      </c>
      <c r="AE742">
        <v>16</v>
      </c>
      <c r="AF742">
        <v>10</v>
      </c>
      <c r="AG742">
        <v>8</v>
      </c>
      <c r="AH742">
        <v>3</v>
      </c>
      <c r="AI742">
        <v>20</v>
      </c>
      <c r="AJ742">
        <f t="shared" si="84"/>
        <v>3031.8021201413426</v>
      </c>
      <c r="AK742">
        <f t="shared" si="84"/>
        <v>339.22261484098937</v>
      </c>
      <c r="AL742">
        <f t="shared" si="84"/>
        <v>212.01413427561837</v>
      </c>
      <c r="AM742">
        <f t="shared" si="84"/>
        <v>169.61130742049468</v>
      </c>
      <c r="AN742">
        <f t="shared" si="84"/>
        <v>63.60424028268551</v>
      </c>
      <c r="AO742">
        <f t="shared" si="84"/>
        <v>424.02826855123675</v>
      </c>
      <c r="AP742" s="26">
        <v>0.004</v>
      </c>
      <c r="AS742" s="26">
        <v>0.071</v>
      </c>
      <c r="AW742" s="24">
        <v>5.038</v>
      </c>
    </row>
    <row r="743" spans="1:49" ht="12.75">
      <c r="A743" s="19">
        <v>37694</v>
      </c>
      <c r="B743" s="22">
        <v>73</v>
      </c>
      <c r="C743" s="21">
        <v>0.875347197</v>
      </c>
      <c r="D743" s="20">
        <v>0.875347197</v>
      </c>
      <c r="E743" s="24">
        <v>0</v>
      </c>
      <c r="F743">
        <v>38.83311673</v>
      </c>
      <c r="G743">
        <v>-76.20583855</v>
      </c>
      <c r="H743" s="26">
        <v>826.3</v>
      </c>
      <c r="I743" s="23">
        <f t="shared" si="86"/>
        <v>791.15</v>
      </c>
      <c r="J743">
        <f t="shared" si="87"/>
        <v>2054.652354120586</v>
      </c>
      <c r="K743" s="23">
        <f t="shared" si="88"/>
        <v>2298.152354120586</v>
      </c>
      <c r="L743" s="23">
        <f t="shared" si="85"/>
        <v>2317.1713541205863</v>
      </c>
      <c r="M743" s="23">
        <f t="shared" si="89"/>
        <v>2307.661854120586</v>
      </c>
      <c r="N743" s="23">
        <v>1.5</v>
      </c>
      <c r="O743" s="23">
        <v>55.7</v>
      </c>
      <c r="P743" s="23">
        <v>46.1</v>
      </c>
      <c r="Q743" s="23">
        <f t="shared" si="90"/>
        <v>45.55</v>
      </c>
      <c r="S743">
        <v>2.29E-06</v>
      </c>
      <c r="T743">
        <v>1.55E-06</v>
      </c>
      <c r="U743">
        <v>1.67E-06</v>
      </c>
      <c r="V743">
        <v>2.33E-06</v>
      </c>
      <c r="W743">
        <v>9.98E-07</v>
      </c>
      <c r="X743">
        <v>-5.61E-08</v>
      </c>
      <c r="Y743" s="30">
        <v>768.6</v>
      </c>
      <c r="Z743" s="30">
        <v>290.5</v>
      </c>
      <c r="AA743" s="30">
        <v>284.9</v>
      </c>
      <c r="AB743" s="30">
        <v>14.7</v>
      </c>
      <c r="AD743">
        <v>138</v>
      </c>
      <c r="AE743">
        <v>11</v>
      </c>
      <c r="AF743">
        <v>13</v>
      </c>
      <c r="AG743">
        <v>10</v>
      </c>
      <c r="AH743">
        <v>5</v>
      </c>
      <c r="AI743">
        <v>19</v>
      </c>
      <c r="AJ743">
        <f t="shared" si="84"/>
        <v>2925.7950530035337</v>
      </c>
      <c r="AK743">
        <f t="shared" si="84"/>
        <v>233.2155477031802</v>
      </c>
      <c r="AL743">
        <f t="shared" si="84"/>
        <v>275.61837455830386</v>
      </c>
      <c r="AM743">
        <f t="shared" si="84"/>
        <v>212.01413427561837</v>
      </c>
      <c r="AN743">
        <f t="shared" si="84"/>
        <v>106.00706713780919</v>
      </c>
      <c r="AO743">
        <f t="shared" si="84"/>
        <v>402.8268551236749</v>
      </c>
      <c r="AP743" s="26">
        <v>0.004</v>
      </c>
      <c r="AS743" s="26">
        <v>0.086</v>
      </c>
      <c r="AW743" s="24">
        <v>5.038</v>
      </c>
    </row>
    <row r="744" spans="1:49" ht="12.75">
      <c r="A744" s="19">
        <v>37694</v>
      </c>
      <c r="B744" s="22">
        <v>73</v>
      </c>
      <c r="C744" s="21">
        <v>0.875462949</v>
      </c>
      <c r="D744" s="20">
        <v>0.875462949</v>
      </c>
      <c r="E744" s="24">
        <v>0</v>
      </c>
      <c r="F744">
        <v>38.83644038</v>
      </c>
      <c r="G744">
        <v>-76.21297111</v>
      </c>
      <c r="H744" s="26">
        <v>826.5</v>
      </c>
      <c r="I744" s="23">
        <f t="shared" si="86"/>
        <v>791.35</v>
      </c>
      <c r="J744">
        <f t="shared" si="87"/>
        <v>2052.5534090548767</v>
      </c>
      <c r="K744" s="23">
        <f t="shared" si="88"/>
        <v>2296.0534090548767</v>
      </c>
      <c r="L744" s="23">
        <f t="shared" si="85"/>
        <v>2315.0724090548765</v>
      </c>
      <c r="M744" s="23">
        <f t="shared" si="89"/>
        <v>2305.5629090548764</v>
      </c>
      <c r="N744" s="23">
        <v>1.5</v>
      </c>
      <c r="O744" s="23">
        <v>55.6</v>
      </c>
      <c r="P744" s="23">
        <v>45.6</v>
      </c>
      <c r="Q744" s="23">
        <f t="shared" si="90"/>
        <v>45.85</v>
      </c>
      <c r="S744"/>
      <c r="T744"/>
      <c r="Y744" s="30"/>
      <c r="Z744" s="30"/>
      <c r="AA744" s="30"/>
      <c r="AB744" s="30"/>
      <c r="AC744">
        <v>1232</v>
      </c>
      <c r="AD744">
        <v>145</v>
      </c>
      <c r="AE744">
        <v>24</v>
      </c>
      <c r="AF744">
        <v>15</v>
      </c>
      <c r="AG744">
        <v>5</v>
      </c>
      <c r="AH744">
        <v>6</v>
      </c>
      <c r="AI744">
        <v>19</v>
      </c>
      <c r="AJ744">
        <f t="shared" si="84"/>
        <v>3074.2049469964663</v>
      </c>
      <c r="AK744">
        <f t="shared" si="84"/>
        <v>508.8339222614841</v>
      </c>
      <c r="AL744">
        <f t="shared" si="84"/>
        <v>318.02120141342755</v>
      </c>
      <c r="AM744">
        <f t="shared" si="84"/>
        <v>106.00706713780919</v>
      </c>
      <c r="AN744">
        <f t="shared" si="84"/>
        <v>127.20848056537102</v>
      </c>
      <c r="AO744">
        <f t="shared" si="84"/>
        <v>402.8268551236749</v>
      </c>
      <c r="AP744" s="26">
        <v>0.006</v>
      </c>
      <c r="AS744" s="26">
        <v>0.076</v>
      </c>
      <c r="AW744" s="24">
        <v>5.039</v>
      </c>
    </row>
    <row r="745" spans="1:49" ht="12.75">
      <c r="A745" s="19">
        <v>37694</v>
      </c>
      <c r="B745" s="22">
        <v>73</v>
      </c>
      <c r="C745" s="21">
        <v>0.875578701</v>
      </c>
      <c r="D745" s="20">
        <v>0.875578701</v>
      </c>
      <c r="E745" s="24">
        <v>0</v>
      </c>
      <c r="F745">
        <v>38.83974946</v>
      </c>
      <c r="G745">
        <v>-76.22012908</v>
      </c>
      <c r="H745" s="26">
        <v>826.9</v>
      </c>
      <c r="I745" s="23">
        <f t="shared" si="86"/>
        <v>791.75</v>
      </c>
      <c r="J745">
        <f t="shared" si="87"/>
        <v>2048.357109870384</v>
      </c>
      <c r="K745" s="23">
        <f t="shared" si="88"/>
        <v>2291.857109870384</v>
      </c>
      <c r="L745" s="23">
        <f t="shared" si="85"/>
        <v>2310.8761098703844</v>
      </c>
      <c r="M745" s="23">
        <f t="shared" si="89"/>
        <v>2301.3666098703843</v>
      </c>
      <c r="N745" s="23">
        <v>1.5</v>
      </c>
      <c r="O745" s="23">
        <v>55.5</v>
      </c>
      <c r="P745" s="23">
        <v>45.6</v>
      </c>
      <c r="Q745" s="23">
        <f t="shared" si="90"/>
        <v>45.6</v>
      </c>
      <c r="S745"/>
      <c r="T745"/>
      <c r="Y745" s="30"/>
      <c r="Z745" s="30"/>
      <c r="AA745" s="30"/>
      <c r="AB745" s="30"/>
      <c r="AD745">
        <v>172</v>
      </c>
      <c r="AE745">
        <v>19</v>
      </c>
      <c r="AF745">
        <v>18</v>
      </c>
      <c r="AG745">
        <v>9</v>
      </c>
      <c r="AH745">
        <v>4</v>
      </c>
      <c r="AI745">
        <v>21</v>
      </c>
      <c r="AJ745">
        <f t="shared" si="84"/>
        <v>3646.643109540636</v>
      </c>
      <c r="AK745">
        <f t="shared" si="84"/>
        <v>402.8268551236749</v>
      </c>
      <c r="AL745">
        <f t="shared" si="84"/>
        <v>381.62544169611306</v>
      </c>
      <c r="AM745">
        <f t="shared" si="84"/>
        <v>190.81272084805653</v>
      </c>
      <c r="AN745">
        <f t="shared" si="84"/>
        <v>84.80565371024734</v>
      </c>
      <c r="AO745">
        <f t="shared" si="84"/>
        <v>445.22968197879857</v>
      </c>
      <c r="AP745" s="26">
        <v>0.006</v>
      </c>
      <c r="AS745" s="26">
        <v>0.071</v>
      </c>
      <c r="AW745" s="24">
        <v>5.039</v>
      </c>
    </row>
    <row r="746" spans="1:49" ht="12.75">
      <c r="A746" s="19">
        <v>37694</v>
      </c>
      <c r="B746" s="22">
        <v>73</v>
      </c>
      <c r="C746" s="21">
        <v>0.875694454</v>
      </c>
      <c r="D746" s="20">
        <v>0.875694454</v>
      </c>
      <c r="E746" s="24">
        <v>0</v>
      </c>
      <c r="F746">
        <v>38.84302542</v>
      </c>
      <c r="G746">
        <v>-76.22729561</v>
      </c>
      <c r="H746" s="26">
        <v>827.3</v>
      </c>
      <c r="I746" s="23">
        <f t="shared" si="86"/>
        <v>792.15</v>
      </c>
      <c r="J746">
        <f t="shared" si="87"/>
        <v>2044.1629301628104</v>
      </c>
      <c r="K746" s="23">
        <f t="shared" si="88"/>
        <v>2287.6629301628104</v>
      </c>
      <c r="L746" s="23">
        <f t="shared" si="85"/>
        <v>2306.68193016281</v>
      </c>
      <c r="M746" s="23">
        <f t="shared" si="89"/>
        <v>2297.17243016281</v>
      </c>
      <c r="N746" s="23">
        <v>1.4</v>
      </c>
      <c r="O746" s="23">
        <v>55.4</v>
      </c>
      <c r="P746" s="23">
        <v>45.6</v>
      </c>
      <c r="Q746" s="23">
        <f t="shared" si="90"/>
        <v>45.6</v>
      </c>
      <c r="S746">
        <v>2.17E-06</v>
      </c>
      <c r="T746">
        <v>1.86E-06</v>
      </c>
      <c r="U746">
        <v>1.28E-06</v>
      </c>
      <c r="V746">
        <v>2.35E-06</v>
      </c>
      <c r="W746">
        <v>1E-06</v>
      </c>
      <c r="X746">
        <v>-5.74E-08</v>
      </c>
      <c r="Y746" s="30">
        <v>768.8</v>
      </c>
      <c r="Z746" s="30">
        <v>290.6</v>
      </c>
      <c r="AA746" s="30">
        <v>284.9</v>
      </c>
      <c r="AB746" s="30">
        <v>14.9</v>
      </c>
      <c r="AD746">
        <v>157</v>
      </c>
      <c r="AE746">
        <v>14</v>
      </c>
      <c r="AF746">
        <v>13</v>
      </c>
      <c r="AG746">
        <v>7</v>
      </c>
      <c r="AH746">
        <v>3</v>
      </c>
      <c r="AI746">
        <v>17</v>
      </c>
      <c r="AJ746">
        <f t="shared" si="84"/>
        <v>3328.6219081272084</v>
      </c>
      <c r="AK746">
        <f t="shared" si="84"/>
        <v>296.81978798586573</v>
      </c>
      <c r="AL746">
        <f t="shared" si="84"/>
        <v>275.61837455830386</v>
      </c>
      <c r="AM746">
        <f t="shared" si="84"/>
        <v>148.40989399293287</v>
      </c>
      <c r="AN746">
        <f t="shared" si="84"/>
        <v>63.60424028268551</v>
      </c>
      <c r="AO746">
        <f t="shared" si="84"/>
        <v>360.42402826855124</v>
      </c>
      <c r="AP746" s="26">
        <v>0.006</v>
      </c>
      <c r="AS746" s="26">
        <v>0.072</v>
      </c>
      <c r="AW746" s="24">
        <v>5.039</v>
      </c>
    </row>
    <row r="747" spans="1:49" ht="12.75">
      <c r="A747" s="19">
        <v>37694</v>
      </c>
      <c r="B747" s="22">
        <v>73</v>
      </c>
      <c r="C747" s="21">
        <v>0.875810206</v>
      </c>
      <c r="D747" s="20">
        <v>0.875810206</v>
      </c>
      <c r="E747" s="24">
        <v>0</v>
      </c>
      <c r="F747">
        <v>38.84652996</v>
      </c>
      <c r="G747">
        <v>-76.23443693</v>
      </c>
      <c r="H747" s="26">
        <v>827</v>
      </c>
      <c r="I747" s="23">
        <f t="shared" si="86"/>
        <v>791.85</v>
      </c>
      <c r="J747">
        <f t="shared" si="87"/>
        <v>2047.308366326176</v>
      </c>
      <c r="K747" s="23">
        <f t="shared" si="88"/>
        <v>2290.808366326176</v>
      </c>
      <c r="L747" s="23">
        <f t="shared" si="85"/>
        <v>2309.827366326176</v>
      </c>
      <c r="M747" s="23">
        <f t="shared" si="89"/>
        <v>2300.317866326176</v>
      </c>
      <c r="N747" s="23">
        <v>1.2</v>
      </c>
      <c r="O747" s="23">
        <v>55.2</v>
      </c>
      <c r="P747" s="23">
        <v>46.6</v>
      </c>
      <c r="Q747" s="23">
        <f t="shared" si="90"/>
        <v>46.1</v>
      </c>
      <c r="S747"/>
      <c r="T747"/>
      <c r="Y747" s="30"/>
      <c r="Z747" s="30"/>
      <c r="AA747" s="30"/>
      <c r="AB747" s="30"/>
      <c r="AD747">
        <v>173</v>
      </c>
      <c r="AE747">
        <v>18</v>
      </c>
      <c r="AF747">
        <v>20</v>
      </c>
      <c r="AG747">
        <v>8</v>
      </c>
      <c r="AH747">
        <v>6</v>
      </c>
      <c r="AI747">
        <v>28</v>
      </c>
      <c r="AJ747">
        <f t="shared" si="84"/>
        <v>3667.844522968198</v>
      </c>
      <c r="AK747">
        <f t="shared" si="84"/>
        <v>381.62544169611306</v>
      </c>
      <c r="AL747">
        <f t="shared" si="84"/>
        <v>424.02826855123675</v>
      </c>
      <c r="AM747">
        <f t="shared" si="84"/>
        <v>169.61130742049468</v>
      </c>
      <c r="AN747">
        <f t="shared" si="84"/>
        <v>127.20848056537102</v>
      </c>
      <c r="AO747">
        <f t="shared" si="84"/>
        <v>593.6395759717315</v>
      </c>
      <c r="AP747" s="26">
        <v>0.005</v>
      </c>
      <c r="AS747" s="26">
        <v>0.061</v>
      </c>
      <c r="AW747" s="24">
        <v>5.039</v>
      </c>
    </row>
    <row r="748" spans="1:49" ht="12.75">
      <c r="A748" s="19">
        <v>37694</v>
      </c>
      <c r="B748" s="22">
        <v>73</v>
      </c>
      <c r="C748" s="21">
        <v>0.875925899</v>
      </c>
      <c r="D748" s="20">
        <v>0.875925899</v>
      </c>
      <c r="E748" s="24">
        <v>0</v>
      </c>
      <c r="F748">
        <v>38.85034759</v>
      </c>
      <c r="G748">
        <v>-76.24139938</v>
      </c>
      <c r="H748" s="26">
        <v>827.1</v>
      </c>
      <c r="I748" s="23">
        <f t="shared" si="86"/>
        <v>791.95</v>
      </c>
      <c r="J748">
        <f t="shared" si="87"/>
        <v>2046.2597552158038</v>
      </c>
      <c r="K748" s="23">
        <f t="shared" si="88"/>
        <v>2289.759755215804</v>
      </c>
      <c r="L748" s="23">
        <f t="shared" si="85"/>
        <v>2308.778755215804</v>
      </c>
      <c r="M748" s="23">
        <f t="shared" si="89"/>
        <v>2299.269255215804</v>
      </c>
      <c r="N748" s="23">
        <v>1.2</v>
      </c>
      <c r="O748" s="23">
        <v>55.3</v>
      </c>
      <c r="P748" s="23">
        <v>46.6</v>
      </c>
      <c r="Q748" s="23">
        <f t="shared" si="90"/>
        <v>46.6</v>
      </c>
      <c r="S748"/>
      <c r="T748"/>
      <c r="Y748" s="30"/>
      <c r="Z748" s="30"/>
      <c r="AA748" s="30"/>
      <c r="AB748" s="30"/>
      <c r="AD748">
        <v>207</v>
      </c>
      <c r="AE748">
        <v>26</v>
      </c>
      <c r="AF748">
        <v>14</v>
      </c>
      <c r="AG748">
        <v>10</v>
      </c>
      <c r="AH748">
        <v>6</v>
      </c>
      <c r="AI748">
        <v>25</v>
      </c>
      <c r="AJ748">
        <f t="shared" si="84"/>
        <v>4388.6925795053</v>
      </c>
      <c r="AK748">
        <f t="shared" si="84"/>
        <v>551.2367491166077</v>
      </c>
      <c r="AL748">
        <f t="shared" si="84"/>
        <v>296.81978798586573</v>
      </c>
      <c r="AM748">
        <f t="shared" si="84"/>
        <v>212.01413427561837</v>
      </c>
      <c r="AN748">
        <f t="shared" si="84"/>
        <v>127.20848056537102</v>
      </c>
      <c r="AO748">
        <f t="shared" si="84"/>
        <v>530.035335689046</v>
      </c>
      <c r="AP748" s="26">
        <v>0.004</v>
      </c>
      <c r="AS748" s="26">
        <v>0.061</v>
      </c>
      <c r="AW748" s="24">
        <v>5.039</v>
      </c>
    </row>
    <row r="749" spans="1:49" ht="12.75">
      <c r="A749" s="19">
        <v>37694</v>
      </c>
      <c r="B749" s="22">
        <v>73</v>
      </c>
      <c r="C749" s="21">
        <v>0.876041651</v>
      </c>
      <c r="D749" s="20">
        <v>0.876041651</v>
      </c>
      <c r="E749" s="24">
        <v>0</v>
      </c>
      <c r="F749">
        <v>38.85412451</v>
      </c>
      <c r="G749">
        <v>-76.24833933</v>
      </c>
      <c r="H749" s="26">
        <v>827</v>
      </c>
      <c r="I749" s="23">
        <f t="shared" si="86"/>
        <v>791.85</v>
      </c>
      <c r="J749">
        <f t="shared" si="87"/>
        <v>2047.308366326176</v>
      </c>
      <c r="K749" s="23">
        <f t="shared" si="88"/>
        <v>2290.808366326176</v>
      </c>
      <c r="L749" s="23">
        <f t="shared" si="85"/>
        <v>2309.827366326176</v>
      </c>
      <c r="M749" s="23">
        <f t="shared" si="89"/>
        <v>2300.317866326176</v>
      </c>
      <c r="N749" s="23">
        <v>1.4</v>
      </c>
      <c r="O749" s="23">
        <v>55.4</v>
      </c>
      <c r="P749" s="23">
        <v>47.6</v>
      </c>
      <c r="Q749" s="23">
        <f t="shared" si="90"/>
        <v>47.1</v>
      </c>
      <c r="S749">
        <v>2.28E-06</v>
      </c>
      <c r="T749">
        <v>1.09E-06</v>
      </c>
      <c r="U749">
        <v>1.67E-06</v>
      </c>
      <c r="V749">
        <v>2.3E-06</v>
      </c>
      <c r="W749">
        <v>1.01E-06</v>
      </c>
      <c r="X749">
        <v>-1.86E-07</v>
      </c>
      <c r="Y749" s="30">
        <v>769.3</v>
      </c>
      <c r="Z749" s="30">
        <v>290.6</v>
      </c>
      <c r="AA749" s="30">
        <v>285</v>
      </c>
      <c r="AB749" s="30">
        <v>15.1</v>
      </c>
      <c r="AD749">
        <v>158</v>
      </c>
      <c r="AE749">
        <v>23</v>
      </c>
      <c r="AF749">
        <v>22</v>
      </c>
      <c r="AG749">
        <v>9</v>
      </c>
      <c r="AH749">
        <v>7</v>
      </c>
      <c r="AI749">
        <v>15</v>
      </c>
      <c r="AJ749">
        <f t="shared" si="84"/>
        <v>3349.8233215547702</v>
      </c>
      <c r="AK749">
        <f t="shared" si="84"/>
        <v>487.63250883392226</v>
      </c>
      <c r="AL749">
        <f t="shared" si="84"/>
        <v>466.4310954063604</v>
      </c>
      <c r="AM749">
        <f t="shared" si="84"/>
        <v>190.81272084805653</v>
      </c>
      <c r="AN749">
        <f t="shared" si="84"/>
        <v>148.40989399293287</v>
      </c>
      <c r="AO749">
        <f t="shared" si="84"/>
        <v>318.02120141342755</v>
      </c>
      <c r="AP749" s="26">
        <v>0.004</v>
      </c>
      <c r="AS749" s="26">
        <v>0.052</v>
      </c>
      <c r="AW749" s="24">
        <v>5.041</v>
      </c>
    </row>
    <row r="750" spans="1:49" ht="12.75">
      <c r="A750" s="19">
        <v>37694</v>
      </c>
      <c r="B750" s="22">
        <v>73</v>
      </c>
      <c r="C750" s="21">
        <v>0.876157403</v>
      </c>
      <c r="D750" s="20">
        <v>0.876157403</v>
      </c>
      <c r="E750" s="24">
        <v>0</v>
      </c>
      <c r="F750">
        <v>38.85778697</v>
      </c>
      <c r="G750">
        <v>-76.25525935</v>
      </c>
      <c r="H750" s="26">
        <v>826</v>
      </c>
      <c r="I750" s="23">
        <f t="shared" si="86"/>
        <v>790.85</v>
      </c>
      <c r="J750">
        <f t="shared" si="87"/>
        <v>2057.801766815228</v>
      </c>
      <c r="K750" s="23">
        <f t="shared" si="88"/>
        <v>2301.301766815228</v>
      </c>
      <c r="L750" s="23">
        <f t="shared" si="85"/>
        <v>2320.320766815228</v>
      </c>
      <c r="M750" s="23">
        <f t="shared" si="89"/>
        <v>2310.811266815228</v>
      </c>
      <c r="N750" s="23">
        <v>1.4</v>
      </c>
      <c r="O750" s="23">
        <v>55.6</v>
      </c>
      <c r="P750" s="23">
        <v>46.1</v>
      </c>
      <c r="Q750" s="23">
        <f t="shared" si="90"/>
        <v>46.85</v>
      </c>
      <c r="S750"/>
      <c r="T750"/>
      <c r="Y750" s="30"/>
      <c r="Z750" s="30"/>
      <c r="AA750" s="30"/>
      <c r="AB750" s="30"/>
      <c r="AC750">
        <v>3134</v>
      </c>
      <c r="AD750">
        <v>230</v>
      </c>
      <c r="AE750">
        <v>29</v>
      </c>
      <c r="AF750">
        <v>27</v>
      </c>
      <c r="AG750">
        <v>15</v>
      </c>
      <c r="AH750">
        <v>7</v>
      </c>
      <c r="AI750">
        <v>23</v>
      </c>
      <c r="AJ750">
        <f t="shared" si="84"/>
        <v>4876.325088339223</v>
      </c>
      <c r="AK750">
        <f t="shared" si="84"/>
        <v>614.8409893992932</v>
      </c>
      <c r="AL750">
        <f t="shared" si="84"/>
        <v>572.4381625441696</v>
      </c>
      <c r="AM750">
        <f t="shared" si="84"/>
        <v>318.02120141342755</v>
      </c>
      <c r="AN750">
        <f t="shared" si="84"/>
        <v>148.40989399293287</v>
      </c>
      <c r="AO750">
        <f t="shared" si="84"/>
        <v>487.63250883392226</v>
      </c>
      <c r="AP750" s="26">
        <v>0.005</v>
      </c>
      <c r="AS750" s="26">
        <v>0.063</v>
      </c>
      <c r="AW750" s="24">
        <v>5.039</v>
      </c>
    </row>
    <row r="751" spans="1:49" ht="12.75">
      <c r="A751" s="19">
        <v>37694</v>
      </c>
      <c r="B751" s="22">
        <v>73</v>
      </c>
      <c r="C751" s="21">
        <v>0.876273155</v>
      </c>
      <c r="D751" s="20">
        <v>0.876273155</v>
      </c>
      <c r="E751" s="24">
        <v>0</v>
      </c>
      <c r="F751">
        <v>38.86141</v>
      </c>
      <c r="G751">
        <v>-76.26232958</v>
      </c>
      <c r="H751" s="26">
        <v>825.3</v>
      </c>
      <c r="I751" s="23">
        <f t="shared" si="86"/>
        <v>790.15</v>
      </c>
      <c r="J751">
        <f t="shared" si="87"/>
        <v>2065.1550449179904</v>
      </c>
      <c r="K751" s="23">
        <f t="shared" si="88"/>
        <v>2308.6550449179904</v>
      </c>
      <c r="L751" s="23">
        <f t="shared" si="85"/>
        <v>2327.6740449179906</v>
      </c>
      <c r="M751" s="23">
        <f t="shared" si="89"/>
        <v>2318.1645449179905</v>
      </c>
      <c r="N751" s="23">
        <v>1.2</v>
      </c>
      <c r="O751" s="23">
        <v>55.6</v>
      </c>
      <c r="P751" s="23">
        <v>47.6</v>
      </c>
      <c r="Q751" s="23">
        <f t="shared" si="90"/>
        <v>46.85</v>
      </c>
      <c r="S751"/>
      <c r="T751"/>
      <c r="Y751" s="30"/>
      <c r="Z751" s="30"/>
      <c r="AA751" s="30"/>
      <c r="AB751" s="30"/>
      <c r="AD751">
        <v>276</v>
      </c>
      <c r="AE751">
        <v>38</v>
      </c>
      <c r="AF751">
        <v>21</v>
      </c>
      <c r="AG751">
        <v>9</v>
      </c>
      <c r="AH751">
        <v>5</v>
      </c>
      <c r="AI751">
        <v>22</v>
      </c>
      <c r="AJ751">
        <f t="shared" si="84"/>
        <v>5851.590106007067</v>
      </c>
      <c r="AK751">
        <f t="shared" si="84"/>
        <v>805.6537102473497</v>
      </c>
      <c r="AL751">
        <f t="shared" si="84"/>
        <v>445.22968197879857</v>
      </c>
      <c r="AM751">
        <f t="shared" si="84"/>
        <v>190.81272084805653</v>
      </c>
      <c r="AN751">
        <f t="shared" si="84"/>
        <v>106.00706713780919</v>
      </c>
      <c r="AO751">
        <f t="shared" si="84"/>
        <v>466.4310954063604</v>
      </c>
      <c r="AP751" s="26">
        <v>0.005</v>
      </c>
      <c r="AS751" s="26">
        <v>0.053</v>
      </c>
      <c r="AW751" s="24">
        <v>5.039</v>
      </c>
    </row>
    <row r="752" spans="1:49" ht="12.75">
      <c r="A752" s="19">
        <v>37694</v>
      </c>
      <c r="B752" s="22">
        <v>73</v>
      </c>
      <c r="C752" s="21">
        <v>0.876388907</v>
      </c>
      <c r="D752" s="20">
        <v>0.876388907</v>
      </c>
      <c r="E752" s="24">
        <v>0</v>
      </c>
      <c r="F752">
        <v>38.86487575</v>
      </c>
      <c r="G752">
        <v>-76.26936861</v>
      </c>
      <c r="H752" s="26">
        <v>822.7</v>
      </c>
      <c r="I752" s="23">
        <f t="shared" si="86"/>
        <v>787.5500000000001</v>
      </c>
      <c r="J752">
        <f t="shared" si="87"/>
        <v>2092.5243712946003</v>
      </c>
      <c r="K752" s="23">
        <f t="shared" si="88"/>
        <v>2336.0243712946003</v>
      </c>
      <c r="L752" s="23">
        <f t="shared" si="85"/>
        <v>2355.0433712946005</v>
      </c>
      <c r="M752" s="23">
        <f t="shared" si="89"/>
        <v>2345.5338712946004</v>
      </c>
      <c r="N752" s="23">
        <v>1.2</v>
      </c>
      <c r="O752" s="23">
        <v>56</v>
      </c>
      <c r="P752" s="23">
        <v>43.1</v>
      </c>
      <c r="Q752" s="23">
        <f t="shared" si="90"/>
        <v>45.35</v>
      </c>
      <c r="S752">
        <v>1.23E-06</v>
      </c>
      <c r="T752">
        <v>1.32E-06</v>
      </c>
      <c r="U752">
        <v>1.39E-06</v>
      </c>
      <c r="V752">
        <v>2.35E-06</v>
      </c>
      <c r="W752">
        <v>9.37E-07</v>
      </c>
      <c r="X752">
        <v>-8.1E-08</v>
      </c>
      <c r="Y752" s="30">
        <v>768</v>
      </c>
      <c r="Z752" s="30">
        <v>290.7</v>
      </c>
      <c r="AA752" s="30">
        <v>285</v>
      </c>
      <c r="AB752" s="30">
        <v>15.2</v>
      </c>
      <c r="AD752">
        <v>214</v>
      </c>
      <c r="AE752">
        <v>29</v>
      </c>
      <c r="AF752">
        <v>25</v>
      </c>
      <c r="AG752">
        <v>14</v>
      </c>
      <c r="AH752">
        <v>6</v>
      </c>
      <c r="AI752">
        <v>31</v>
      </c>
      <c r="AJ752">
        <f t="shared" si="84"/>
        <v>4537.102473498233</v>
      </c>
      <c r="AK752">
        <f t="shared" si="84"/>
        <v>614.8409893992932</v>
      </c>
      <c r="AL752">
        <f t="shared" si="84"/>
        <v>530.035335689046</v>
      </c>
      <c r="AM752">
        <f t="shared" si="84"/>
        <v>296.81978798586573</v>
      </c>
      <c r="AN752">
        <f t="shared" si="84"/>
        <v>127.20848056537102</v>
      </c>
      <c r="AO752">
        <f t="shared" si="84"/>
        <v>657.243816254417</v>
      </c>
      <c r="AP752" s="26">
        <v>0.011</v>
      </c>
      <c r="AS752" s="26">
        <v>0.051</v>
      </c>
      <c r="AW752" s="24">
        <v>5.032</v>
      </c>
    </row>
    <row r="753" spans="1:49" ht="12.75">
      <c r="A753" s="19">
        <v>37694</v>
      </c>
      <c r="B753" s="22">
        <v>73</v>
      </c>
      <c r="C753" s="21">
        <v>0.8765046</v>
      </c>
      <c r="D753" s="20">
        <v>0.8765046</v>
      </c>
      <c r="E753" s="24">
        <v>0</v>
      </c>
      <c r="F753">
        <v>38.86827183</v>
      </c>
      <c r="G753">
        <v>-76.27635415</v>
      </c>
      <c r="H753" s="26">
        <v>824.6</v>
      </c>
      <c r="I753" s="23">
        <f t="shared" si="86"/>
        <v>789.45</v>
      </c>
      <c r="J753">
        <f t="shared" si="87"/>
        <v>2072.51484023441</v>
      </c>
      <c r="K753" s="23">
        <f t="shared" si="88"/>
        <v>2316.01484023441</v>
      </c>
      <c r="L753" s="23">
        <f t="shared" si="85"/>
        <v>2335.0338402344096</v>
      </c>
      <c r="M753" s="23">
        <f t="shared" si="89"/>
        <v>2325.5243402344095</v>
      </c>
      <c r="N753" s="23">
        <v>1.2</v>
      </c>
      <c r="O753" s="23">
        <v>55.8</v>
      </c>
      <c r="P753" s="23">
        <v>48.6</v>
      </c>
      <c r="Q753" s="23">
        <f t="shared" si="90"/>
        <v>45.85</v>
      </c>
      <c r="S753"/>
      <c r="T753"/>
      <c r="Y753" s="30"/>
      <c r="Z753" s="30"/>
      <c r="AA753" s="30"/>
      <c r="AB753" s="30"/>
      <c r="AD753">
        <v>212</v>
      </c>
      <c r="AE753">
        <v>25</v>
      </c>
      <c r="AF753">
        <v>21</v>
      </c>
      <c r="AG753">
        <v>12</v>
      </c>
      <c r="AH753">
        <v>2</v>
      </c>
      <c r="AI753">
        <v>34</v>
      </c>
      <c r="AJ753">
        <f t="shared" si="84"/>
        <v>4494.699646643109</v>
      </c>
      <c r="AK753">
        <f t="shared" si="84"/>
        <v>530.035335689046</v>
      </c>
      <c r="AL753">
        <f t="shared" si="84"/>
        <v>445.22968197879857</v>
      </c>
      <c r="AM753">
        <f aca="true" t="shared" si="91" ref="AJ753:AO795">IF(AG753&gt;0,(AG753*(60/1))/2.83,"")</f>
        <v>254.41696113074204</v>
      </c>
      <c r="AN753">
        <f t="shared" si="91"/>
        <v>42.40282685512367</v>
      </c>
      <c r="AO753">
        <f t="shared" si="91"/>
        <v>720.8480565371025</v>
      </c>
      <c r="AP753" s="26">
        <v>0.005</v>
      </c>
      <c r="AS753" s="26">
        <v>0.071</v>
      </c>
      <c r="AW753" s="24">
        <v>5.039</v>
      </c>
    </row>
    <row r="754" spans="1:49" ht="12.75">
      <c r="A754" s="19">
        <v>37694</v>
      </c>
      <c r="B754" s="22">
        <v>73</v>
      </c>
      <c r="C754" s="21">
        <v>0.876620352</v>
      </c>
      <c r="D754" s="20">
        <v>0.876620352</v>
      </c>
      <c r="E754" s="24">
        <v>0</v>
      </c>
      <c r="F754">
        <v>38.87159436</v>
      </c>
      <c r="G754">
        <v>-76.28323623</v>
      </c>
      <c r="H754" s="26">
        <v>824.4</v>
      </c>
      <c r="I754" s="23">
        <f t="shared" si="86"/>
        <v>789.25</v>
      </c>
      <c r="J754">
        <f t="shared" si="87"/>
        <v>2074.618837552818</v>
      </c>
      <c r="K754" s="23">
        <f t="shared" si="88"/>
        <v>2318.118837552818</v>
      </c>
      <c r="L754" s="23">
        <f t="shared" si="85"/>
        <v>2337.1378375528184</v>
      </c>
      <c r="M754" s="23">
        <f t="shared" si="89"/>
        <v>2327.6283375528183</v>
      </c>
      <c r="N754" s="23">
        <v>1.2</v>
      </c>
      <c r="O754" s="23">
        <v>55.9</v>
      </c>
      <c r="P754" s="23">
        <v>47.1</v>
      </c>
      <c r="Q754" s="23">
        <f t="shared" si="90"/>
        <v>47.85</v>
      </c>
      <c r="S754"/>
      <c r="T754"/>
      <c r="Y754" s="30"/>
      <c r="Z754" s="30"/>
      <c r="AA754" s="30"/>
      <c r="AB754" s="30"/>
      <c r="AD754">
        <v>214</v>
      </c>
      <c r="AE754">
        <v>36</v>
      </c>
      <c r="AF754">
        <v>26</v>
      </c>
      <c r="AG754">
        <v>12</v>
      </c>
      <c r="AH754">
        <v>5</v>
      </c>
      <c r="AI754">
        <v>38</v>
      </c>
      <c r="AJ754">
        <f t="shared" si="91"/>
        <v>4537.102473498233</v>
      </c>
      <c r="AK754">
        <f t="shared" si="91"/>
        <v>763.2508833922261</v>
      </c>
      <c r="AL754">
        <f t="shared" si="91"/>
        <v>551.2367491166077</v>
      </c>
      <c r="AM754">
        <f t="shared" si="91"/>
        <v>254.41696113074204</v>
      </c>
      <c r="AN754">
        <f t="shared" si="91"/>
        <v>106.00706713780919</v>
      </c>
      <c r="AO754">
        <f t="shared" si="91"/>
        <v>805.6537102473497</v>
      </c>
      <c r="AP754" s="26">
        <v>0.004</v>
      </c>
      <c r="AS754" s="26">
        <v>0.051</v>
      </c>
      <c r="AW754" s="24">
        <v>5.039</v>
      </c>
    </row>
    <row r="755" spans="1:49" ht="12.75">
      <c r="A755" s="19">
        <v>37694</v>
      </c>
      <c r="B755" s="22">
        <v>73</v>
      </c>
      <c r="C755" s="21">
        <v>0.876736104</v>
      </c>
      <c r="D755" s="20">
        <v>0.876736104</v>
      </c>
      <c r="E755" s="24">
        <v>0</v>
      </c>
      <c r="F755">
        <v>38.87487977</v>
      </c>
      <c r="G755">
        <v>-76.29018776</v>
      </c>
      <c r="H755" s="26">
        <v>825.6</v>
      </c>
      <c r="I755" s="23">
        <f t="shared" si="86"/>
        <v>790.45</v>
      </c>
      <c r="J755">
        <f t="shared" si="87"/>
        <v>2062.0028426637646</v>
      </c>
      <c r="K755" s="23">
        <f t="shared" si="88"/>
        <v>2305.5028426637646</v>
      </c>
      <c r="L755" s="23">
        <f t="shared" si="85"/>
        <v>2324.521842663765</v>
      </c>
      <c r="M755" s="23">
        <f t="shared" si="89"/>
        <v>2315.0123426637647</v>
      </c>
      <c r="N755" s="23">
        <v>1.2</v>
      </c>
      <c r="O755" s="23">
        <v>55.8</v>
      </c>
      <c r="P755" s="23">
        <v>47.6</v>
      </c>
      <c r="Q755" s="23">
        <f t="shared" si="90"/>
        <v>47.35</v>
      </c>
      <c r="S755">
        <v>1.51E-06</v>
      </c>
      <c r="T755">
        <v>1.31E-06</v>
      </c>
      <c r="U755">
        <v>1.69E-06</v>
      </c>
      <c r="V755">
        <v>2.34E-06</v>
      </c>
      <c r="W755">
        <v>1.01E-06</v>
      </c>
      <c r="X755">
        <v>-7.15E-08</v>
      </c>
      <c r="Y755" s="30">
        <v>767</v>
      </c>
      <c r="Z755" s="30">
        <v>290.8</v>
      </c>
      <c r="AA755" s="30">
        <v>285.1</v>
      </c>
      <c r="AB755" s="30">
        <v>15.2</v>
      </c>
      <c r="AD755">
        <v>229</v>
      </c>
      <c r="AE755">
        <v>32</v>
      </c>
      <c r="AF755">
        <v>19</v>
      </c>
      <c r="AG755">
        <v>8</v>
      </c>
      <c r="AH755">
        <v>1</v>
      </c>
      <c r="AI755">
        <v>34</v>
      </c>
      <c r="AJ755">
        <f t="shared" si="91"/>
        <v>4855.123674911661</v>
      </c>
      <c r="AK755">
        <f t="shared" si="91"/>
        <v>678.4452296819787</v>
      </c>
      <c r="AL755">
        <f t="shared" si="91"/>
        <v>402.8268551236749</v>
      </c>
      <c r="AM755">
        <f t="shared" si="91"/>
        <v>169.61130742049468</v>
      </c>
      <c r="AN755">
        <f t="shared" si="91"/>
        <v>21.201413427561835</v>
      </c>
      <c r="AO755">
        <f t="shared" si="91"/>
        <v>720.8480565371025</v>
      </c>
      <c r="AP755" s="26">
        <v>0.004</v>
      </c>
      <c r="AS755" s="26">
        <v>0.061</v>
      </c>
      <c r="AW755" s="24">
        <v>5.039</v>
      </c>
    </row>
    <row r="756" spans="1:49" ht="12.75">
      <c r="A756" s="19">
        <v>37694</v>
      </c>
      <c r="B756" s="22">
        <v>73</v>
      </c>
      <c r="C756" s="21">
        <v>0.876851857</v>
      </c>
      <c r="D756" s="20">
        <v>0.876851857</v>
      </c>
      <c r="E756" s="24">
        <v>0</v>
      </c>
      <c r="F756">
        <v>38.87810634</v>
      </c>
      <c r="G756">
        <v>-76.2973035</v>
      </c>
      <c r="H756" s="26">
        <v>826.5</v>
      </c>
      <c r="I756" s="23">
        <f t="shared" si="86"/>
        <v>791.35</v>
      </c>
      <c r="J756">
        <f t="shared" si="87"/>
        <v>2052.5534090548767</v>
      </c>
      <c r="K756" s="23">
        <f t="shared" si="88"/>
        <v>2296.0534090548767</v>
      </c>
      <c r="L756" s="23">
        <f t="shared" si="85"/>
        <v>2315.0724090548765</v>
      </c>
      <c r="M756" s="23">
        <f t="shared" si="89"/>
        <v>2305.5629090548764</v>
      </c>
      <c r="N756" s="23">
        <v>1.4</v>
      </c>
      <c r="O756" s="23">
        <v>55.5</v>
      </c>
      <c r="P756" s="23">
        <v>45.1</v>
      </c>
      <c r="Q756" s="23">
        <f t="shared" si="90"/>
        <v>46.35</v>
      </c>
      <c r="S756"/>
      <c r="T756"/>
      <c r="Y756" s="30"/>
      <c r="Z756" s="30"/>
      <c r="AA756" s="30"/>
      <c r="AB756" s="30"/>
      <c r="AC756">
        <v>4788</v>
      </c>
      <c r="AD756">
        <v>185</v>
      </c>
      <c r="AE756">
        <v>22</v>
      </c>
      <c r="AF756">
        <v>21</v>
      </c>
      <c r="AG756">
        <v>9</v>
      </c>
      <c r="AH756">
        <v>3</v>
      </c>
      <c r="AI756">
        <v>34</v>
      </c>
      <c r="AJ756">
        <f t="shared" si="91"/>
        <v>3922.26148409894</v>
      </c>
      <c r="AK756">
        <f t="shared" si="91"/>
        <v>466.4310954063604</v>
      </c>
      <c r="AL756">
        <f t="shared" si="91"/>
        <v>445.22968197879857</v>
      </c>
      <c r="AM756">
        <f t="shared" si="91"/>
        <v>190.81272084805653</v>
      </c>
      <c r="AN756">
        <f t="shared" si="91"/>
        <v>63.60424028268551</v>
      </c>
      <c r="AO756">
        <f t="shared" si="91"/>
        <v>720.8480565371025</v>
      </c>
      <c r="AP756" s="26">
        <v>0.006</v>
      </c>
      <c r="AS756" s="26">
        <v>0.061</v>
      </c>
      <c r="AW756" s="24">
        <v>5.039</v>
      </c>
    </row>
    <row r="757" spans="1:49" ht="12.75">
      <c r="A757" s="19">
        <v>37694</v>
      </c>
      <c r="B757" s="22">
        <v>73</v>
      </c>
      <c r="C757" s="21">
        <v>0.876967609</v>
      </c>
      <c r="D757" s="20">
        <v>0.876967609</v>
      </c>
      <c r="E757" s="24">
        <v>0</v>
      </c>
      <c r="F757">
        <v>38.88130968</v>
      </c>
      <c r="G757">
        <v>-76.30461936</v>
      </c>
      <c r="H757" s="26">
        <v>827.4</v>
      </c>
      <c r="I757" s="23">
        <f t="shared" si="86"/>
        <v>792.25</v>
      </c>
      <c r="J757">
        <f t="shared" si="87"/>
        <v>2043.114716153339</v>
      </c>
      <c r="K757" s="23">
        <f t="shared" si="88"/>
        <v>2286.614716153339</v>
      </c>
      <c r="L757" s="23">
        <f t="shared" si="85"/>
        <v>2305.6337161533393</v>
      </c>
      <c r="M757" s="23">
        <f t="shared" si="89"/>
        <v>2296.124216153339</v>
      </c>
      <c r="N757" s="23">
        <v>1.5</v>
      </c>
      <c r="O757" s="23">
        <v>55.2</v>
      </c>
      <c r="P757" s="23">
        <v>46.7</v>
      </c>
      <c r="Q757" s="23">
        <f t="shared" si="90"/>
        <v>45.900000000000006</v>
      </c>
      <c r="S757"/>
      <c r="T757"/>
      <c r="Y757" s="30"/>
      <c r="Z757" s="30"/>
      <c r="AA757" s="30"/>
      <c r="AB757" s="30"/>
      <c r="AD757">
        <v>199</v>
      </c>
      <c r="AE757">
        <v>30</v>
      </c>
      <c r="AF757">
        <v>15</v>
      </c>
      <c r="AG757">
        <v>15</v>
      </c>
      <c r="AH757">
        <v>4</v>
      </c>
      <c r="AI757">
        <v>31</v>
      </c>
      <c r="AJ757">
        <f t="shared" si="91"/>
        <v>4219.081272084805</v>
      </c>
      <c r="AK757">
        <f t="shared" si="91"/>
        <v>636.0424028268551</v>
      </c>
      <c r="AL757">
        <f t="shared" si="91"/>
        <v>318.02120141342755</v>
      </c>
      <c r="AM757">
        <f t="shared" si="91"/>
        <v>318.02120141342755</v>
      </c>
      <c r="AN757">
        <f t="shared" si="91"/>
        <v>84.80565371024734</v>
      </c>
      <c r="AO757">
        <f t="shared" si="91"/>
        <v>657.243816254417</v>
      </c>
      <c r="AP757" s="26">
        <v>0.006</v>
      </c>
      <c r="AS757" s="26">
        <v>0.042</v>
      </c>
      <c r="AW757" s="24">
        <v>5.038</v>
      </c>
    </row>
    <row r="758" spans="1:49" ht="12.75">
      <c r="A758" s="19">
        <v>37694</v>
      </c>
      <c r="B758" s="22">
        <v>73</v>
      </c>
      <c r="C758" s="21">
        <v>0.877083361</v>
      </c>
      <c r="D758" s="20">
        <v>0.877083361</v>
      </c>
      <c r="E758" s="24">
        <v>0</v>
      </c>
      <c r="F758">
        <v>38.88462762</v>
      </c>
      <c r="G758">
        <v>-76.31203258</v>
      </c>
      <c r="H758" s="26">
        <v>828.2</v>
      </c>
      <c r="I758" s="23">
        <f t="shared" si="86"/>
        <v>793.0500000000001</v>
      </c>
      <c r="J758">
        <f t="shared" si="87"/>
        <v>2034.7337640792691</v>
      </c>
      <c r="K758" s="23">
        <f t="shared" si="88"/>
        <v>2278.2337640792693</v>
      </c>
      <c r="L758" s="23">
        <f t="shared" si="85"/>
        <v>2297.252764079269</v>
      </c>
      <c r="M758" s="23">
        <f t="shared" si="89"/>
        <v>2287.7432640792695</v>
      </c>
      <c r="N758" s="23">
        <v>1.1</v>
      </c>
      <c r="O758" s="23">
        <v>54.8</v>
      </c>
      <c r="P758" s="23">
        <v>46.1</v>
      </c>
      <c r="Q758" s="23">
        <f t="shared" si="90"/>
        <v>46.400000000000006</v>
      </c>
      <c r="S758">
        <v>1.8E-06</v>
      </c>
      <c r="T758">
        <v>1.34E-06</v>
      </c>
      <c r="U758">
        <v>1.49E-06</v>
      </c>
      <c r="V758">
        <v>2.35E-06</v>
      </c>
      <c r="W758">
        <v>9.79E-07</v>
      </c>
      <c r="X758">
        <v>-1.38E-07</v>
      </c>
      <c r="Y758" s="30">
        <v>769.6</v>
      </c>
      <c r="Z758" s="30">
        <v>290.9</v>
      </c>
      <c r="AA758" s="30">
        <v>285.1</v>
      </c>
      <c r="AB758" s="30">
        <v>15.2</v>
      </c>
      <c r="AD758">
        <v>198</v>
      </c>
      <c r="AE758">
        <v>25</v>
      </c>
      <c r="AF758">
        <v>26</v>
      </c>
      <c r="AG758">
        <v>8</v>
      </c>
      <c r="AH758">
        <v>5</v>
      </c>
      <c r="AI758">
        <v>26</v>
      </c>
      <c r="AJ758">
        <f t="shared" si="91"/>
        <v>4197.879858657244</v>
      </c>
      <c r="AK758">
        <f t="shared" si="91"/>
        <v>530.035335689046</v>
      </c>
      <c r="AL758">
        <f t="shared" si="91"/>
        <v>551.2367491166077</v>
      </c>
      <c r="AM758">
        <f t="shared" si="91"/>
        <v>169.61130742049468</v>
      </c>
      <c r="AN758">
        <f t="shared" si="91"/>
        <v>106.00706713780919</v>
      </c>
      <c r="AO758">
        <f t="shared" si="91"/>
        <v>551.2367491166077</v>
      </c>
      <c r="AP758" s="26">
        <v>0.004</v>
      </c>
      <c r="AS758" s="26">
        <v>0.062</v>
      </c>
      <c r="AW758" s="24">
        <v>5.041</v>
      </c>
    </row>
    <row r="759" spans="1:49" ht="12.75">
      <c r="A759" s="19">
        <v>37694</v>
      </c>
      <c r="B759" s="22">
        <v>73</v>
      </c>
      <c r="C759" s="21">
        <v>0.877199054</v>
      </c>
      <c r="D759" s="20">
        <v>0.877199054</v>
      </c>
      <c r="E759" s="24">
        <v>0</v>
      </c>
      <c r="F759">
        <v>38.88795201</v>
      </c>
      <c r="G759">
        <v>-76.31956485</v>
      </c>
      <c r="H759" s="26">
        <v>828.1</v>
      </c>
      <c r="I759" s="23">
        <f t="shared" si="86"/>
        <v>792.95</v>
      </c>
      <c r="J759">
        <f t="shared" si="87"/>
        <v>2035.7809206218928</v>
      </c>
      <c r="K759" s="23">
        <f t="shared" si="88"/>
        <v>2279.2809206218926</v>
      </c>
      <c r="L759" s="23">
        <f t="shared" si="85"/>
        <v>2298.299920621893</v>
      </c>
      <c r="M759" s="23">
        <f t="shared" si="89"/>
        <v>2288.7904206218927</v>
      </c>
      <c r="N759" s="23">
        <v>0.9</v>
      </c>
      <c r="O759" s="23">
        <v>54.7</v>
      </c>
      <c r="P759" s="23">
        <v>48</v>
      </c>
      <c r="Q759" s="23">
        <f t="shared" si="90"/>
        <v>47.05</v>
      </c>
      <c r="S759"/>
      <c r="T759"/>
      <c r="Y759" s="30"/>
      <c r="Z759" s="30"/>
      <c r="AA759" s="30"/>
      <c r="AB759" s="30"/>
      <c r="AD759">
        <v>184</v>
      </c>
      <c r="AE759">
        <v>25</v>
      </c>
      <c r="AF759">
        <v>18</v>
      </c>
      <c r="AG759">
        <v>12</v>
      </c>
      <c r="AH759">
        <v>5</v>
      </c>
      <c r="AI759">
        <v>26</v>
      </c>
      <c r="AJ759">
        <f t="shared" si="91"/>
        <v>3901.060070671378</v>
      </c>
      <c r="AK759">
        <f t="shared" si="91"/>
        <v>530.035335689046</v>
      </c>
      <c r="AL759">
        <f t="shared" si="91"/>
        <v>381.62544169611306</v>
      </c>
      <c r="AM759">
        <f t="shared" si="91"/>
        <v>254.41696113074204</v>
      </c>
      <c r="AN759">
        <f t="shared" si="91"/>
        <v>106.00706713780919</v>
      </c>
      <c r="AO759">
        <f t="shared" si="91"/>
        <v>551.2367491166077</v>
      </c>
      <c r="AP759" s="26">
        <v>0.005</v>
      </c>
      <c r="AS759" s="26">
        <v>0.061</v>
      </c>
      <c r="AW759" s="24">
        <v>5.039</v>
      </c>
    </row>
    <row r="760" spans="1:49" ht="12.75">
      <c r="A760" s="19">
        <v>37694</v>
      </c>
      <c r="B760" s="22">
        <v>73</v>
      </c>
      <c r="C760" s="21">
        <v>0.877314806</v>
      </c>
      <c r="D760" s="20">
        <v>0.877314806</v>
      </c>
      <c r="E760" s="24">
        <v>0</v>
      </c>
      <c r="F760">
        <v>38.89119667</v>
      </c>
      <c r="G760">
        <v>-76.32713576</v>
      </c>
      <c r="H760" s="26">
        <v>827.8</v>
      </c>
      <c r="I760" s="23">
        <f t="shared" si="86"/>
        <v>792.65</v>
      </c>
      <c r="J760">
        <f t="shared" si="87"/>
        <v>2038.9231827830015</v>
      </c>
      <c r="K760" s="23">
        <f t="shared" si="88"/>
        <v>2282.4231827830017</v>
      </c>
      <c r="L760" s="23">
        <f t="shared" si="85"/>
        <v>2301.4421827830015</v>
      </c>
      <c r="M760" s="23">
        <f t="shared" si="89"/>
        <v>2291.932682783002</v>
      </c>
      <c r="N760" s="23">
        <v>0.8</v>
      </c>
      <c r="O760" s="23">
        <v>54.9</v>
      </c>
      <c r="P760" s="23">
        <v>46.6</v>
      </c>
      <c r="Q760" s="23">
        <f t="shared" si="90"/>
        <v>47.3</v>
      </c>
      <c r="S760"/>
      <c r="T760"/>
      <c r="Y760" s="30"/>
      <c r="Z760" s="30"/>
      <c r="AA760" s="30"/>
      <c r="AB760" s="30"/>
      <c r="AD760">
        <v>189</v>
      </c>
      <c r="AE760">
        <v>27</v>
      </c>
      <c r="AF760">
        <v>26</v>
      </c>
      <c r="AG760">
        <v>9</v>
      </c>
      <c r="AH760">
        <v>3</v>
      </c>
      <c r="AI760">
        <v>31</v>
      </c>
      <c r="AJ760">
        <f t="shared" si="91"/>
        <v>4007.067137809187</v>
      </c>
      <c r="AK760">
        <f t="shared" si="91"/>
        <v>572.4381625441696</v>
      </c>
      <c r="AL760">
        <f t="shared" si="91"/>
        <v>551.2367491166077</v>
      </c>
      <c r="AM760">
        <f t="shared" si="91"/>
        <v>190.81272084805653</v>
      </c>
      <c r="AN760">
        <f t="shared" si="91"/>
        <v>63.60424028268551</v>
      </c>
      <c r="AO760">
        <f t="shared" si="91"/>
        <v>657.243816254417</v>
      </c>
      <c r="AP760" s="26">
        <v>0.004</v>
      </c>
      <c r="AS760" s="26">
        <v>0.041</v>
      </c>
      <c r="AW760" s="24">
        <v>5.039</v>
      </c>
    </row>
    <row r="761" spans="1:49" ht="12.75">
      <c r="A761" s="19">
        <v>37694</v>
      </c>
      <c r="B761" s="22">
        <v>73</v>
      </c>
      <c r="C761" s="21">
        <v>0.877430558</v>
      </c>
      <c r="D761" s="20">
        <v>0.877430558</v>
      </c>
      <c r="E761" s="24">
        <v>0</v>
      </c>
      <c r="F761">
        <v>38.89435262</v>
      </c>
      <c r="G761">
        <v>-76.33472242</v>
      </c>
      <c r="H761" s="26">
        <v>827.9</v>
      </c>
      <c r="I761" s="23">
        <f t="shared" si="86"/>
        <v>792.75</v>
      </c>
      <c r="J761">
        <f t="shared" si="87"/>
        <v>2037.875629940437</v>
      </c>
      <c r="K761" s="23">
        <f t="shared" si="88"/>
        <v>2281.3756299404367</v>
      </c>
      <c r="L761" s="23">
        <f t="shared" si="85"/>
        <v>2300.394629940437</v>
      </c>
      <c r="M761" s="23">
        <f t="shared" si="89"/>
        <v>2290.885129940437</v>
      </c>
      <c r="N761" s="23">
        <v>0.8</v>
      </c>
      <c r="O761" s="23">
        <v>55.1</v>
      </c>
      <c r="P761" s="23">
        <v>48.6</v>
      </c>
      <c r="Q761" s="23">
        <f t="shared" si="90"/>
        <v>47.6</v>
      </c>
      <c r="S761"/>
      <c r="T761"/>
      <c r="Y761" s="30"/>
      <c r="Z761" s="30"/>
      <c r="AA761" s="30"/>
      <c r="AB761" s="30"/>
      <c r="AD761">
        <v>173</v>
      </c>
      <c r="AE761">
        <v>33</v>
      </c>
      <c r="AF761">
        <v>18</v>
      </c>
      <c r="AG761">
        <v>12</v>
      </c>
      <c r="AH761">
        <v>5</v>
      </c>
      <c r="AI761">
        <v>29</v>
      </c>
      <c r="AJ761">
        <f t="shared" si="91"/>
        <v>3667.844522968198</v>
      </c>
      <c r="AK761">
        <f t="shared" si="91"/>
        <v>699.6466431095406</v>
      </c>
      <c r="AL761">
        <f t="shared" si="91"/>
        <v>381.62544169611306</v>
      </c>
      <c r="AM761">
        <f t="shared" si="91"/>
        <v>254.41696113074204</v>
      </c>
      <c r="AN761">
        <f t="shared" si="91"/>
        <v>106.00706713780919</v>
      </c>
      <c r="AO761">
        <f t="shared" si="91"/>
        <v>614.8409893992932</v>
      </c>
      <c r="AP761" s="26">
        <v>0.006</v>
      </c>
      <c r="AS761" s="26">
        <v>0.053</v>
      </c>
      <c r="AW761" s="24">
        <v>5.04</v>
      </c>
    </row>
    <row r="762" spans="1:49" ht="12.75">
      <c r="A762" s="19">
        <v>37694</v>
      </c>
      <c r="B762" s="22">
        <v>73</v>
      </c>
      <c r="C762" s="21">
        <v>0.87754631</v>
      </c>
      <c r="D762" s="20">
        <v>0.87754631</v>
      </c>
      <c r="E762" s="24">
        <v>0</v>
      </c>
      <c r="F762">
        <v>38.89745475</v>
      </c>
      <c r="G762">
        <v>-76.34220589</v>
      </c>
      <c r="H762" s="26">
        <v>827.9</v>
      </c>
      <c r="I762" s="23">
        <f t="shared" si="86"/>
        <v>792.75</v>
      </c>
      <c r="J762">
        <f t="shared" si="87"/>
        <v>2037.875629940437</v>
      </c>
      <c r="K762" s="23">
        <f t="shared" si="88"/>
        <v>2281.3756299404367</v>
      </c>
      <c r="L762" s="23">
        <f t="shared" si="85"/>
        <v>2300.394629940437</v>
      </c>
      <c r="M762" s="23">
        <f t="shared" si="89"/>
        <v>2290.885129940437</v>
      </c>
      <c r="N762" s="23">
        <v>0.7</v>
      </c>
      <c r="O762" s="23">
        <v>55.2</v>
      </c>
      <c r="P762" s="23">
        <v>47</v>
      </c>
      <c r="Q762" s="23">
        <f t="shared" si="90"/>
        <v>47.8</v>
      </c>
      <c r="S762">
        <v>1.52E-06</v>
      </c>
      <c r="T762">
        <v>1.22E-06</v>
      </c>
      <c r="U762">
        <v>1.4E-06</v>
      </c>
      <c r="V762">
        <v>2.28E-06</v>
      </c>
      <c r="W762">
        <v>9.89E-07</v>
      </c>
      <c r="X762">
        <v>-1.03E-07</v>
      </c>
      <c r="Y762" s="30">
        <v>770.2</v>
      </c>
      <c r="Z762" s="30">
        <v>291</v>
      </c>
      <c r="AA762" s="30">
        <v>285.2</v>
      </c>
      <c r="AB762" s="30">
        <v>15.4</v>
      </c>
      <c r="AC762">
        <v>1955</v>
      </c>
      <c r="AD762">
        <v>184</v>
      </c>
      <c r="AE762">
        <v>26</v>
      </c>
      <c r="AF762">
        <v>14</v>
      </c>
      <c r="AG762">
        <v>10</v>
      </c>
      <c r="AH762">
        <v>3</v>
      </c>
      <c r="AI762">
        <v>28</v>
      </c>
      <c r="AJ762">
        <f t="shared" si="91"/>
        <v>3901.060070671378</v>
      </c>
      <c r="AK762">
        <f t="shared" si="91"/>
        <v>551.2367491166077</v>
      </c>
      <c r="AL762">
        <f t="shared" si="91"/>
        <v>296.81978798586573</v>
      </c>
      <c r="AM762">
        <f t="shared" si="91"/>
        <v>212.01413427561837</v>
      </c>
      <c r="AN762">
        <f t="shared" si="91"/>
        <v>63.60424028268551</v>
      </c>
      <c r="AO762">
        <f t="shared" si="91"/>
        <v>593.6395759717315</v>
      </c>
      <c r="AP762" s="26">
        <v>0.004</v>
      </c>
      <c r="AS762" s="26">
        <v>0.051</v>
      </c>
      <c r="AW762" s="24">
        <v>5.041</v>
      </c>
    </row>
    <row r="763" spans="1:49" ht="12.75">
      <c r="A763" s="19">
        <v>37694</v>
      </c>
      <c r="B763" s="22">
        <v>73</v>
      </c>
      <c r="C763" s="21">
        <v>0.877662063</v>
      </c>
      <c r="D763" s="20">
        <v>0.877662063</v>
      </c>
      <c r="E763" s="24">
        <v>0</v>
      </c>
      <c r="F763">
        <v>38.9005839</v>
      </c>
      <c r="G763">
        <v>-76.3497415</v>
      </c>
      <c r="H763" s="26">
        <v>828.2</v>
      </c>
      <c r="I763" s="23">
        <f t="shared" si="86"/>
        <v>793.0500000000001</v>
      </c>
      <c r="J763">
        <f t="shared" si="87"/>
        <v>2034.7337640792691</v>
      </c>
      <c r="K763" s="23">
        <f t="shared" si="88"/>
        <v>2278.2337640792693</v>
      </c>
      <c r="L763" s="23">
        <f t="shared" si="85"/>
        <v>2297.252764079269</v>
      </c>
      <c r="M763" s="23">
        <f t="shared" si="89"/>
        <v>2287.7432640792695</v>
      </c>
      <c r="N763" s="23">
        <v>0.8</v>
      </c>
      <c r="O763" s="23">
        <v>55.4</v>
      </c>
      <c r="P763" s="23">
        <v>48.6</v>
      </c>
      <c r="Q763" s="23">
        <f t="shared" si="90"/>
        <v>47.8</v>
      </c>
      <c r="S763"/>
      <c r="T763"/>
      <c r="Y763" s="30"/>
      <c r="Z763" s="30"/>
      <c r="AA763" s="30"/>
      <c r="AB763" s="30"/>
      <c r="AD763">
        <v>214</v>
      </c>
      <c r="AE763">
        <v>22</v>
      </c>
      <c r="AF763">
        <v>23</v>
      </c>
      <c r="AG763">
        <v>9</v>
      </c>
      <c r="AH763">
        <v>10</v>
      </c>
      <c r="AI763">
        <v>30</v>
      </c>
      <c r="AJ763">
        <f t="shared" si="91"/>
        <v>4537.102473498233</v>
      </c>
      <c r="AK763">
        <f t="shared" si="91"/>
        <v>466.4310954063604</v>
      </c>
      <c r="AL763">
        <f t="shared" si="91"/>
        <v>487.63250883392226</v>
      </c>
      <c r="AM763">
        <f t="shared" si="91"/>
        <v>190.81272084805653</v>
      </c>
      <c r="AN763">
        <f t="shared" si="91"/>
        <v>212.01413427561837</v>
      </c>
      <c r="AO763">
        <f t="shared" si="91"/>
        <v>636.0424028268551</v>
      </c>
      <c r="AP763" s="26">
        <v>0.004</v>
      </c>
      <c r="AS763" s="26">
        <v>0.061</v>
      </c>
      <c r="AW763" s="24">
        <v>5.04</v>
      </c>
    </row>
    <row r="764" spans="1:49" ht="12.75">
      <c r="A764" s="19">
        <v>37694</v>
      </c>
      <c r="B764" s="22">
        <v>73</v>
      </c>
      <c r="C764" s="21">
        <v>0.877777755</v>
      </c>
      <c r="D764" s="20">
        <v>0.877777755</v>
      </c>
      <c r="E764" s="24">
        <v>0</v>
      </c>
      <c r="F764">
        <v>38.90370974</v>
      </c>
      <c r="G764">
        <v>-76.35728571</v>
      </c>
      <c r="H764" s="26">
        <v>828.2</v>
      </c>
      <c r="I764" s="23">
        <f t="shared" si="86"/>
        <v>793.0500000000001</v>
      </c>
      <c r="J764">
        <f t="shared" si="87"/>
        <v>2034.7337640792691</v>
      </c>
      <c r="K764" s="23">
        <f t="shared" si="88"/>
        <v>2278.2337640792693</v>
      </c>
      <c r="L764" s="23">
        <f t="shared" si="85"/>
        <v>2297.252764079269</v>
      </c>
      <c r="M764" s="23">
        <f t="shared" si="89"/>
        <v>2287.7432640792695</v>
      </c>
      <c r="N764" s="23">
        <v>0.8</v>
      </c>
      <c r="O764" s="23">
        <v>55.6</v>
      </c>
      <c r="P764" s="23">
        <v>47.5</v>
      </c>
      <c r="Q764" s="23">
        <f t="shared" si="90"/>
        <v>48.05</v>
      </c>
      <c r="S764"/>
      <c r="T764"/>
      <c r="Y764" s="30"/>
      <c r="Z764" s="30"/>
      <c r="AA764" s="30"/>
      <c r="AB764" s="30"/>
      <c r="AD764">
        <v>222</v>
      </c>
      <c r="AE764">
        <v>19</v>
      </c>
      <c r="AF764">
        <v>23</v>
      </c>
      <c r="AG764">
        <v>7</v>
      </c>
      <c r="AH764">
        <v>3</v>
      </c>
      <c r="AI764">
        <v>33</v>
      </c>
      <c r="AJ764">
        <f t="shared" si="91"/>
        <v>4706.713780918728</v>
      </c>
      <c r="AK764">
        <f t="shared" si="91"/>
        <v>402.8268551236749</v>
      </c>
      <c r="AL764">
        <f t="shared" si="91"/>
        <v>487.63250883392226</v>
      </c>
      <c r="AM764">
        <f t="shared" si="91"/>
        <v>148.40989399293287</v>
      </c>
      <c r="AN764">
        <f t="shared" si="91"/>
        <v>63.60424028268551</v>
      </c>
      <c r="AO764">
        <f t="shared" si="91"/>
        <v>699.6466431095406</v>
      </c>
      <c r="AP764" s="26">
        <v>0.003</v>
      </c>
      <c r="AS764" s="26">
        <v>0.022</v>
      </c>
      <c r="AW764" s="24">
        <v>5.039</v>
      </c>
    </row>
    <row r="765" spans="1:49" ht="12.75">
      <c r="A765" s="19">
        <v>37694</v>
      </c>
      <c r="B765" s="22">
        <v>73</v>
      </c>
      <c r="C765" s="21">
        <v>0.877893507</v>
      </c>
      <c r="D765" s="20">
        <v>0.877893507</v>
      </c>
      <c r="E765" s="24">
        <v>0</v>
      </c>
      <c r="F765">
        <v>38.90683239</v>
      </c>
      <c r="G765">
        <v>-76.36483972</v>
      </c>
      <c r="H765" s="26">
        <v>827.9</v>
      </c>
      <c r="I765" s="23">
        <f t="shared" si="86"/>
        <v>792.75</v>
      </c>
      <c r="J765">
        <f t="shared" si="87"/>
        <v>2037.875629940437</v>
      </c>
      <c r="K765" s="23">
        <f t="shared" si="88"/>
        <v>2281.3756299404367</v>
      </c>
      <c r="L765" s="23">
        <f t="shared" si="85"/>
        <v>2300.394629940437</v>
      </c>
      <c r="M765" s="23">
        <f t="shared" si="89"/>
        <v>2290.885129940437</v>
      </c>
      <c r="N765" s="23">
        <v>0.9</v>
      </c>
      <c r="O765" s="23">
        <v>55.6</v>
      </c>
      <c r="P765" s="23">
        <v>48.9</v>
      </c>
      <c r="Q765" s="23">
        <f t="shared" si="90"/>
        <v>48.2</v>
      </c>
      <c r="S765">
        <v>1.59E-06</v>
      </c>
      <c r="T765">
        <v>1.16E-06</v>
      </c>
      <c r="U765">
        <v>1.56E-06</v>
      </c>
      <c r="V765">
        <v>2.34E-06</v>
      </c>
      <c r="W765">
        <v>9.48E-07</v>
      </c>
      <c r="X765">
        <v>-1.52E-07</v>
      </c>
      <c r="Y765" s="30">
        <v>770.4</v>
      </c>
      <c r="Z765" s="30">
        <v>291</v>
      </c>
      <c r="AA765" s="30">
        <v>285.2</v>
      </c>
      <c r="AB765" s="30">
        <v>15.4</v>
      </c>
      <c r="AD765">
        <v>170</v>
      </c>
      <c r="AE765">
        <v>15</v>
      </c>
      <c r="AF765">
        <v>20</v>
      </c>
      <c r="AG765">
        <v>14</v>
      </c>
      <c r="AH765">
        <v>6</v>
      </c>
      <c r="AI765">
        <v>17</v>
      </c>
      <c r="AJ765">
        <f t="shared" si="91"/>
        <v>3604.2402826855123</v>
      </c>
      <c r="AK765">
        <f t="shared" si="91"/>
        <v>318.02120141342755</v>
      </c>
      <c r="AL765">
        <f t="shared" si="91"/>
        <v>424.02826855123675</v>
      </c>
      <c r="AM765">
        <f t="shared" si="91"/>
        <v>296.81978798586573</v>
      </c>
      <c r="AN765">
        <f t="shared" si="91"/>
        <v>127.20848056537102</v>
      </c>
      <c r="AO765">
        <f t="shared" si="91"/>
        <v>360.42402826855124</v>
      </c>
      <c r="AP765" s="26">
        <v>0.003</v>
      </c>
      <c r="AS765" s="26">
        <v>0.021</v>
      </c>
      <c r="AW765" s="24">
        <v>5.039</v>
      </c>
    </row>
    <row r="766" spans="1:49" ht="12.75">
      <c r="A766" s="19">
        <v>37694</v>
      </c>
      <c r="B766" s="22">
        <v>73</v>
      </c>
      <c r="C766" s="21">
        <v>0.87800926</v>
      </c>
      <c r="D766" s="20">
        <v>0.87800926</v>
      </c>
      <c r="E766" s="24">
        <v>0</v>
      </c>
      <c r="F766">
        <v>38.90991282</v>
      </c>
      <c r="G766">
        <v>-76.37235701</v>
      </c>
      <c r="H766" s="26">
        <v>827.7</v>
      </c>
      <c r="I766" s="23">
        <f t="shared" si="86"/>
        <v>792.5500000000001</v>
      </c>
      <c r="J766">
        <f t="shared" si="87"/>
        <v>2039.9708677922129</v>
      </c>
      <c r="K766" s="23">
        <f t="shared" si="88"/>
        <v>2283.4708677922126</v>
      </c>
      <c r="L766" s="23">
        <f t="shared" si="85"/>
        <v>2302.489867792213</v>
      </c>
      <c r="M766" s="23">
        <f t="shared" si="89"/>
        <v>2292.9803677922127</v>
      </c>
      <c r="N766" s="23">
        <v>1.1</v>
      </c>
      <c r="O766" s="23">
        <v>55.6</v>
      </c>
      <c r="P766" s="23">
        <v>46.8</v>
      </c>
      <c r="Q766" s="23">
        <f t="shared" si="90"/>
        <v>47.849999999999994</v>
      </c>
      <c r="S766"/>
      <c r="T766"/>
      <c r="Y766" s="30"/>
      <c r="Z766" s="30"/>
      <c r="AA766" s="30"/>
      <c r="AB766" s="30"/>
      <c r="AD766">
        <v>209</v>
      </c>
      <c r="AE766">
        <v>28</v>
      </c>
      <c r="AF766">
        <v>12</v>
      </c>
      <c r="AG766">
        <v>10</v>
      </c>
      <c r="AH766">
        <v>10</v>
      </c>
      <c r="AI766">
        <v>34</v>
      </c>
      <c r="AJ766">
        <f t="shared" si="91"/>
        <v>4431.095406360424</v>
      </c>
      <c r="AK766">
        <f t="shared" si="91"/>
        <v>593.6395759717315</v>
      </c>
      <c r="AL766">
        <f t="shared" si="91"/>
        <v>254.41696113074204</v>
      </c>
      <c r="AM766">
        <f t="shared" si="91"/>
        <v>212.01413427561837</v>
      </c>
      <c r="AN766">
        <f t="shared" si="91"/>
        <v>212.01413427561837</v>
      </c>
      <c r="AO766">
        <f t="shared" si="91"/>
        <v>720.8480565371025</v>
      </c>
      <c r="AP766" s="26">
        <v>0.006</v>
      </c>
      <c r="AS766" s="26">
        <v>0.033</v>
      </c>
      <c r="AW766" s="24">
        <v>5.04</v>
      </c>
    </row>
    <row r="767" spans="1:49" ht="12.75">
      <c r="A767" s="19">
        <v>37694</v>
      </c>
      <c r="B767" s="22">
        <v>73</v>
      </c>
      <c r="C767" s="21">
        <v>0.878125012</v>
      </c>
      <c r="D767" s="20">
        <v>0.878125012</v>
      </c>
      <c r="E767" s="24">
        <v>0</v>
      </c>
      <c r="F767">
        <v>38.91296267</v>
      </c>
      <c r="G767">
        <v>-76.37995733</v>
      </c>
      <c r="H767" s="26">
        <v>827.3</v>
      </c>
      <c r="I767" s="23">
        <f t="shared" si="86"/>
        <v>792.15</v>
      </c>
      <c r="J767">
        <f t="shared" si="87"/>
        <v>2044.1629301628104</v>
      </c>
      <c r="K767" s="23">
        <f t="shared" si="88"/>
        <v>2287.6629301628104</v>
      </c>
      <c r="L767" s="23">
        <f t="shared" si="85"/>
        <v>2306.68193016281</v>
      </c>
      <c r="M767" s="23">
        <f t="shared" si="89"/>
        <v>2297.17243016281</v>
      </c>
      <c r="N767" s="23">
        <v>1</v>
      </c>
      <c r="O767" s="23">
        <v>55.5</v>
      </c>
      <c r="P767" s="23">
        <v>49.1</v>
      </c>
      <c r="Q767" s="23">
        <f t="shared" si="90"/>
        <v>47.95</v>
      </c>
      <c r="S767"/>
      <c r="T767"/>
      <c r="Y767" s="30"/>
      <c r="Z767" s="30"/>
      <c r="AA767" s="30"/>
      <c r="AB767" s="30"/>
      <c r="AD767">
        <v>192</v>
      </c>
      <c r="AE767">
        <v>18</v>
      </c>
      <c r="AF767">
        <v>22</v>
      </c>
      <c r="AG767">
        <v>9</v>
      </c>
      <c r="AH767">
        <v>2</v>
      </c>
      <c r="AI767">
        <v>24</v>
      </c>
      <c r="AJ767">
        <f t="shared" si="91"/>
        <v>4070.6713780918726</v>
      </c>
      <c r="AK767">
        <f t="shared" si="91"/>
        <v>381.62544169611306</v>
      </c>
      <c r="AL767">
        <f t="shared" si="91"/>
        <v>466.4310954063604</v>
      </c>
      <c r="AM767">
        <f t="shared" si="91"/>
        <v>190.81272084805653</v>
      </c>
      <c r="AN767">
        <f t="shared" si="91"/>
        <v>42.40282685512367</v>
      </c>
      <c r="AO767">
        <f t="shared" si="91"/>
        <v>508.8339222614841</v>
      </c>
      <c r="AP767" s="26">
        <v>0.006</v>
      </c>
      <c r="AS767" s="26">
        <v>0.041</v>
      </c>
      <c r="AW767" s="24">
        <v>5.039</v>
      </c>
    </row>
    <row r="768" spans="1:49" ht="12.75">
      <c r="A768" s="19">
        <v>37694</v>
      </c>
      <c r="B768" s="22">
        <v>73</v>
      </c>
      <c r="C768" s="21">
        <v>0.878240764</v>
      </c>
      <c r="D768" s="20">
        <v>0.878240764</v>
      </c>
      <c r="E768" s="24">
        <v>0</v>
      </c>
      <c r="F768">
        <v>38.91603107</v>
      </c>
      <c r="G768">
        <v>-76.38752281</v>
      </c>
      <c r="H768" s="26">
        <v>826.9</v>
      </c>
      <c r="I768" s="23">
        <f t="shared" si="86"/>
        <v>791.75</v>
      </c>
      <c r="J768">
        <f t="shared" si="87"/>
        <v>2048.357109870384</v>
      </c>
      <c r="K768" s="23">
        <f t="shared" si="88"/>
        <v>2291.857109870384</v>
      </c>
      <c r="L768" s="23">
        <f t="shared" si="85"/>
        <v>2310.8761098703844</v>
      </c>
      <c r="M768" s="23">
        <f t="shared" si="89"/>
        <v>2301.3666098703843</v>
      </c>
      <c r="N768" s="23">
        <v>1</v>
      </c>
      <c r="O768" s="23">
        <v>55.7</v>
      </c>
      <c r="P768" s="23">
        <v>46.9</v>
      </c>
      <c r="Q768" s="23">
        <f t="shared" si="90"/>
        <v>48</v>
      </c>
      <c r="S768">
        <v>1.31E-06</v>
      </c>
      <c r="T768">
        <v>9.39E-07</v>
      </c>
      <c r="U768">
        <v>1.01E-06</v>
      </c>
      <c r="V768">
        <v>2.34E-06</v>
      </c>
      <c r="W768">
        <v>9.65E-07</v>
      </c>
      <c r="X768">
        <v>-1.15E-07</v>
      </c>
      <c r="Y768" s="30">
        <v>769.8</v>
      </c>
      <c r="Z768" s="30">
        <v>291.1</v>
      </c>
      <c r="AA768" s="30">
        <v>285.3</v>
      </c>
      <c r="AB768" s="30">
        <v>15.4</v>
      </c>
      <c r="AC768">
        <v>8975</v>
      </c>
      <c r="AD768">
        <v>179</v>
      </c>
      <c r="AE768">
        <v>20</v>
      </c>
      <c r="AF768">
        <v>21</v>
      </c>
      <c r="AG768">
        <v>13</v>
      </c>
      <c r="AH768">
        <v>9</v>
      </c>
      <c r="AI768">
        <v>21</v>
      </c>
      <c r="AJ768">
        <f t="shared" si="91"/>
        <v>3795.0530035335687</v>
      </c>
      <c r="AK768">
        <f t="shared" si="91"/>
        <v>424.02826855123675</v>
      </c>
      <c r="AL768">
        <f t="shared" si="91"/>
        <v>445.22968197879857</v>
      </c>
      <c r="AM768">
        <f t="shared" si="91"/>
        <v>275.61837455830386</v>
      </c>
      <c r="AN768">
        <f t="shared" si="91"/>
        <v>190.81272084805653</v>
      </c>
      <c r="AO768">
        <f t="shared" si="91"/>
        <v>445.22968197879857</v>
      </c>
      <c r="AP768" s="26">
        <v>0.003</v>
      </c>
      <c r="AS768" s="26">
        <v>0.031</v>
      </c>
      <c r="AW768" s="24">
        <v>5.039</v>
      </c>
    </row>
    <row r="769" spans="1:49" ht="12.75">
      <c r="A769" s="19">
        <v>37694</v>
      </c>
      <c r="B769" s="22">
        <v>73</v>
      </c>
      <c r="C769" s="21">
        <v>0.878356457</v>
      </c>
      <c r="D769" s="20">
        <v>0.878356457</v>
      </c>
      <c r="E769" s="24">
        <v>0</v>
      </c>
      <c r="F769">
        <v>38.91916934</v>
      </c>
      <c r="G769">
        <v>-76.39487232</v>
      </c>
      <c r="H769" s="26">
        <v>826.3</v>
      </c>
      <c r="I769" s="23">
        <f t="shared" si="86"/>
        <v>791.15</v>
      </c>
      <c r="J769">
        <f t="shared" si="87"/>
        <v>2054.652354120586</v>
      </c>
      <c r="K769" s="23">
        <f t="shared" si="88"/>
        <v>2298.152354120586</v>
      </c>
      <c r="L769" s="23">
        <f t="shared" si="85"/>
        <v>2317.1713541205863</v>
      </c>
      <c r="M769" s="23">
        <f t="shared" si="89"/>
        <v>2307.661854120586</v>
      </c>
      <c r="N769" s="23">
        <v>1.1</v>
      </c>
      <c r="O769" s="23">
        <v>55.8</v>
      </c>
      <c r="P769" s="23">
        <v>48.6</v>
      </c>
      <c r="Q769" s="23">
        <f t="shared" si="90"/>
        <v>47.75</v>
      </c>
      <c r="S769"/>
      <c r="T769"/>
      <c r="Y769" s="30"/>
      <c r="Z769" s="30"/>
      <c r="AA769" s="30"/>
      <c r="AB769" s="30"/>
      <c r="AD769">
        <v>159</v>
      </c>
      <c r="AE769">
        <v>23</v>
      </c>
      <c r="AF769">
        <v>22</v>
      </c>
      <c r="AG769">
        <v>7</v>
      </c>
      <c r="AH769">
        <v>4</v>
      </c>
      <c r="AI769">
        <v>25</v>
      </c>
      <c r="AJ769">
        <f t="shared" si="91"/>
        <v>3371.024734982332</v>
      </c>
      <c r="AK769">
        <f t="shared" si="91"/>
        <v>487.63250883392226</v>
      </c>
      <c r="AL769">
        <f t="shared" si="91"/>
        <v>466.4310954063604</v>
      </c>
      <c r="AM769">
        <f t="shared" si="91"/>
        <v>148.40989399293287</v>
      </c>
      <c r="AN769">
        <f t="shared" si="91"/>
        <v>84.80565371024734</v>
      </c>
      <c r="AO769">
        <f t="shared" si="91"/>
        <v>530.035335689046</v>
      </c>
      <c r="AP769" s="26">
        <v>0.004</v>
      </c>
      <c r="AS769" s="26">
        <v>0.052</v>
      </c>
      <c r="AW769" s="24">
        <v>5.038</v>
      </c>
    </row>
    <row r="770" spans="1:49" ht="12.75">
      <c r="A770" s="19">
        <v>37694</v>
      </c>
      <c r="B770" s="22">
        <v>73</v>
      </c>
      <c r="C770" s="21">
        <v>0.878472209</v>
      </c>
      <c r="D770" s="20">
        <v>0.878472209</v>
      </c>
      <c r="E770" s="24">
        <v>0</v>
      </c>
      <c r="F770">
        <v>38.92236103</v>
      </c>
      <c r="G770">
        <v>-76.40221144</v>
      </c>
      <c r="H770" s="26">
        <v>826.6</v>
      </c>
      <c r="I770" s="23">
        <f t="shared" si="86"/>
        <v>791.45</v>
      </c>
      <c r="J770">
        <f t="shared" si="87"/>
        <v>2051.504135440642</v>
      </c>
      <c r="K770" s="23">
        <f t="shared" si="88"/>
        <v>2295.004135440642</v>
      </c>
      <c r="L770" s="23">
        <f t="shared" si="85"/>
        <v>2314.0231354406424</v>
      </c>
      <c r="M770" s="23">
        <f t="shared" si="89"/>
        <v>2304.5136354406422</v>
      </c>
      <c r="N770" s="23">
        <v>1.1</v>
      </c>
      <c r="O770" s="23">
        <v>55.9</v>
      </c>
      <c r="P770" s="23">
        <v>45.6</v>
      </c>
      <c r="Q770" s="23">
        <f t="shared" si="90"/>
        <v>47.1</v>
      </c>
      <c r="S770"/>
      <c r="T770"/>
      <c r="Y770" s="30"/>
      <c r="Z770" s="30"/>
      <c r="AA770" s="30"/>
      <c r="AB770" s="30"/>
      <c r="AD770">
        <v>166</v>
      </c>
      <c r="AE770">
        <v>16</v>
      </c>
      <c r="AF770">
        <v>23</v>
      </c>
      <c r="AG770">
        <v>14</v>
      </c>
      <c r="AH770">
        <v>7</v>
      </c>
      <c r="AI770">
        <v>29</v>
      </c>
      <c r="AJ770">
        <f t="shared" si="91"/>
        <v>3519.434628975265</v>
      </c>
      <c r="AK770">
        <f t="shared" si="91"/>
        <v>339.22261484098937</v>
      </c>
      <c r="AL770">
        <f t="shared" si="91"/>
        <v>487.63250883392226</v>
      </c>
      <c r="AM770">
        <f t="shared" si="91"/>
        <v>296.81978798586573</v>
      </c>
      <c r="AN770">
        <f t="shared" si="91"/>
        <v>148.40989399293287</v>
      </c>
      <c r="AO770">
        <f t="shared" si="91"/>
        <v>614.8409893992932</v>
      </c>
      <c r="AP770" s="26">
        <v>0.004</v>
      </c>
      <c r="AS770" s="26">
        <v>0.051</v>
      </c>
      <c r="AW770" s="24">
        <v>5.039</v>
      </c>
    </row>
    <row r="771" spans="1:49" ht="12.75">
      <c r="A771" s="19">
        <v>37694</v>
      </c>
      <c r="B771" s="22">
        <v>73</v>
      </c>
      <c r="C771" s="21">
        <v>0.878587961</v>
      </c>
      <c r="D771" s="20">
        <v>0.878587961</v>
      </c>
      <c r="E771" s="24">
        <v>0</v>
      </c>
      <c r="F771">
        <v>38.92549253</v>
      </c>
      <c r="G771">
        <v>-76.40959328</v>
      </c>
      <c r="H771" s="26">
        <v>826.5</v>
      </c>
      <c r="I771" s="23">
        <f t="shared" si="86"/>
        <v>791.35</v>
      </c>
      <c r="J771">
        <f t="shared" si="87"/>
        <v>2052.5534090548767</v>
      </c>
      <c r="K771" s="23">
        <f t="shared" si="88"/>
        <v>2296.0534090548767</v>
      </c>
      <c r="L771" s="23">
        <f t="shared" si="85"/>
        <v>2315.0724090548765</v>
      </c>
      <c r="M771" s="23">
        <f t="shared" si="89"/>
        <v>2305.5629090548764</v>
      </c>
      <c r="N771" s="23">
        <v>1.2</v>
      </c>
      <c r="O771" s="23">
        <v>56</v>
      </c>
      <c r="P771" s="23">
        <v>47.6</v>
      </c>
      <c r="Q771" s="23">
        <f t="shared" si="90"/>
        <v>46.6</v>
      </c>
      <c r="S771">
        <v>1.23E-06</v>
      </c>
      <c r="T771">
        <v>1.07E-06</v>
      </c>
      <c r="U771">
        <v>1.02E-06</v>
      </c>
      <c r="V771">
        <v>2.31E-06</v>
      </c>
      <c r="W771">
        <v>9.83E-07</v>
      </c>
      <c r="X771">
        <v>-6.58E-08</v>
      </c>
      <c r="Y771" s="30">
        <v>768.9</v>
      </c>
      <c r="Z771" s="30">
        <v>291.2</v>
      </c>
      <c r="AA771" s="30">
        <v>285.3</v>
      </c>
      <c r="AB771" s="30">
        <v>15.4</v>
      </c>
      <c r="AD771">
        <v>202</v>
      </c>
      <c r="AE771">
        <v>28</v>
      </c>
      <c r="AF771">
        <v>21</v>
      </c>
      <c r="AG771">
        <v>17</v>
      </c>
      <c r="AH771">
        <v>7</v>
      </c>
      <c r="AI771">
        <v>37</v>
      </c>
      <c r="AJ771">
        <f t="shared" si="91"/>
        <v>4282.685512367491</v>
      </c>
      <c r="AK771">
        <f t="shared" si="91"/>
        <v>593.6395759717315</v>
      </c>
      <c r="AL771">
        <f t="shared" si="91"/>
        <v>445.22968197879857</v>
      </c>
      <c r="AM771">
        <f t="shared" si="91"/>
        <v>360.42402826855124</v>
      </c>
      <c r="AN771">
        <f t="shared" si="91"/>
        <v>148.40989399293287</v>
      </c>
      <c r="AO771">
        <f t="shared" si="91"/>
        <v>784.452296819788</v>
      </c>
      <c r="AP771" s="26">
        <v>0.004</v>
      </c>
      <c r="AS771" s="26">
        <v>0.031</v>
      </c>
      <c r="AW771" s="24">
        <v>5.039</v>
      </c>
    </row>
    <row r="772" spans="1:49" ht="12.75">
      <c r="A772" s="19">
        <v>37694</v>
      </c>
      <c r="B772" s="22">
        <v>73</v>
      </c>
      <c r="C772" s="21">
        <v>0.878703713</v>
      </c>
      <c r="D772" s="20">
        <v>0.878703713</v>
      </c>
      <c r="E772" s="24">
        <v>0</v>
      </c>
      <c r="F772">
        <v>38.92863503</v>
      </c>
      <c r="G772">
        <v>-76.41699716</v>
      </c>
      <c r="H772" s="26">
        <v>826.5</v>
      </c>
      <c r="I772" s="23">
        <f t="shared" si="86"/>
        <v>791.35</v>
      </c>
      <c r="J772">
        <f t="shared" si="87"/>
        <v>2052.5534090548767</v>
      </c>
      <c r="K772" s="23">
        <f t="shared" si="88"/>
        <v>2296.0534090548767</v>
      </c>
      <c r="L772" s="23">
        <f t="shared" si="85"/>
        <v>2315.0724090548765</v>
      </c>
      <c r="M772" s="23">
        <f t="shared" si="89"/>
        <v>2305.5629090548764</v>
      </c>
      <c r="N772" s="23">
        <v>1.5</v>
      </c>
      <c r="O772" s="23">
        <v>55.9</v>
      </c>
      <c r="P772" s="23">
        <v>46.1</v>
      </c>
      <c r="Q772" s="23">
        <f t="shared" si="90"/>
        <v>46.85</v>
      </c>
      <c r="S772"/>
      <c r="T772"/>
      <c r="Y772" s="30"/>
      <c r="Z772" s="30"/>
      <c r="AA772" s="30"/>
      <c r="AB772" s="30"/>
      <c r="AD772">
        <v>172</v>
      </c>
      <c r="AE772">
        <v>28</v>
      </c>
      <c r="AF772">
        <v>25</v>
      </c>
      <c r="AG772">
        <v>9</v>
      </c>
      <c r="AH772">
        <v>10</v>
      </c>
      <c r="AI772">
        <v>24</v>
      </c>
      <c r="AJ772">
        <f t="shared" si="91"/>
        <v>3646.643109540636</v>
      </c>
      <c r="AK772">
        <f t="shared" si="91"/>
        <v>593.6395759717315</v>
      </c>
      <c r="AL772">
        <f t="shared" si="91"/>
        <v>530.035335689046</v>
      </c>
      <c r="AM772">
        <f t="shared" si="91"/>
        <v>190.81272084805653</v>
      </c>
      <c r="AN772">
        <f t="shared" si="91"/>
        <v>212.01413427561837</v>
      </c>
      <c r="AO772">
        <f t="shared" si="91"/>
        <v>508.8339222614841</v>
      </c>
      <c r="AP772" s="26">
        <v>0.006</v>
      </c>
      <c r="AS772" s="26">
        <v>0.031</v>
      </c>
      <c r="AW772" s="24">
        <v>5.039</v>
      </c>
    </row>
    <row r="773" spans="1:49" ht="12.75">
      <c r="A773" s="19">
        <v>37694</v>
      </c>
      <c r="B773" s="22">
        <v>73</v>
      </c>
      <c r="C773" s="21">
        <v>0.878819466</v>
      </c>
      <c r="D773" s="20">
        <v>0.878819466</v>
      </c>
      <c r="E773" s="24">
        <v>0</v>
      </c>
      <c r="F773">
        <v>38.93180641</v>
      </c>
      <c r="G773">
        <v>-76.42441052</v>
      </c>
      <c r="H773" s="26">
        <v>826.1</v>
      </c>
      <c r="I773" s="23">
        <f t="shared" si="86"/>
        <v>790.95</v>
      </c>
      <c r="J773">
        <f t="shared" si="87"/>
        <v>2056.751829859473</v>
      </c>
      <c r="K773" s="23">
        <f t="shared" si="88"/>
        <v>2300.251829859473</v>
      </c>
      <c r="L773" s="23">
        <f t="shared" si="85"/>
        <v>2319.2708298594735</v>
      </c>
      <c r="M773" s="23">
        <f t="shared" si="89"/>
        <v>2309.7613298594733</v>
      </c>
      <c r="N773" s="23">
        <v>1.7</v>
      </c>
      <c r="O773" s="23">
        <v>56</v>
      </c>
      <c r="P773" s="23">
        <v>49.1</v>
      </c>
      <c r="Q773" s="23">
        <f t="shared" si="90"/>
        <v>47.6</v>
      </c>
      <c r="S773"/>
      <c r="T773"/>
      <c r="Y773" s="30"/>
      <c r="Z773" s="30"/>
      <c r="AA773" s="30"/>
      <c r="AB773" s="30"/>
      <c r="AD773">
        <v>179</v>
      </c>
      <c r="AE773">
        <v>28</v>
      </c>
      <c r="AF773">
        <v>18</v>
      </c>
      <c r="AG773">
        <v>7</v>
      </c>
      <c r="AH773">
        <v>6</v>
      </c>
      <c r="AI773">
        <v>25</v>
      </c>
      <c r="AJ773">
        <f t="shared" si="91"/>
        <v>3795.0530035335687</v>
      </c>
      <c r="AK773">
        <f t="shared" si="91"/>
        <v>593.6395759717315</v>
      </c>
      <c r="AL773">
        <f t="shared" si="91"/>
        <v>381.62544169611306</v>
      </c>
      <c r="AM773">
        <f t="shared" si="91"/>
        <v>148.40989399293287</v>
      </c>
      <c r="AN773">
        <f t="shared" si="91"/>
        <v>127.20848056537102</v>
      </c>
      <c r="AO773">
        <f t="shared" si="91"/>
        <v>530.035335689046</v>
      </c>
      <c r="AP773" s="26">
        <v>0.006</v>
      </c>
      <c r="AS773" s="26">
        <v>0.032</v>
      </c>
      <c r="AW773" s="24">
        <v>5.04</v>
      </c>
    </row>
    <row r="774" spans="1:49" ht="12.75">
      <c r="A774" s="19">
        <v>37694</v>
      </c>
      <c r="B774" s="22">
        <v>73</v>
      </c>
      <c r="C774" s="21">
        <v>0.878935158</v>
      </c>
      <c r="D774" s="20">
        <v>0.878935158</v>
      </c>
      <c r="E774" s="24">
        <v>0</v>
      </c>
      <c r="F774">
        <v>38.9350991</v>
      </c>
      <c r="G774">
        <v>-76.43187031</v>
      </c>
      <c r="H774" s="26">
        <v>825.8</v>
      </c>
      <c r="I774" s="23">
        <f t="shared" si="86"/>
        <v>790.65</v>
      </c>
      <c r="J774">
        <f t="shared" si="87"/>
        <v>2059.902039067208</v>
      </c>
      <c r="K774" s="23">
        <f t="shared" si="88"/>
        <v>2303.402039067208</v>
      </c>
      <c r="L774" s="23">
        <f t="shared" si="85"/>
        <v>2322.421039067208</v>
      </c>
      <c r="M774" s="23">
        <f t="shared" si="89"/>
        <v>2312.9115390672077</v>
      </c>
      <c r="N774" s="23">
        <v>1.5</v>
      </c>
      <c r="O774" s="23">
        <v>55.9</v>
      </c>
      <c r="P774" s="23">
        <v>46.1</v>
      </c>
      <c r="Q774" s="23">
        <f t="shared" si="90"/>
        <v>47.6</v>
      </c>
      <c r="S774">
        <v>1.19E-06</v>
      </c>
      <c r="T774">
        <v>1.08E-06</v>
      </c>
      <c r="U774">
        <v>1.17E-06</v>
      </c>
      <c r="V774">
        <v>2.33E-06</v>
      </c>
      <c r="W774">
        <v>1.01E-06</v>
      </c>
      <c r="X774">
        <v>-8.73E-08</v>
      </c>
      <c r="Y774" s="30">
        <v>768.6</v>
      </c>
      <c r="Z774" s="30">
        <v>291.3</v>
      </c>
      <c r="AA774" s="30">
        <v>285.4</v>
      </c>
      <c r="AB774" s="30">
        <v>15.4</v>
      </c>
      <c r="AC774">
        <v>2022</v>
      </c>
      <c r="AD774">
        <v>196</v>
      </c>
      <c r="AE774">
        <v>26</v>
      </c>
      <c r="AF774">
        <v>10</v>
      </c>
      <c r="AG774">
        <v>8</v>
      </c>
      <c r="AH774">
        <v>7</v>
      </c>
      <c r="AI774">
        <v>31</v>
      </c>
      <c r="AJ774">
        <f t="shared" si="91"/>
        <v>4155.47703180212</v>
      </c>
      <c r="AK774">
        <f t="shared" si="91"/>
        <v>551.2367491166077</v>
      </c>
      <c r="AL774">
        <f t="shared" si="91"/>
        <v>212.01413427561837</v>
      </c>
      <c r="AM774">
        <f t="shared" si="91"/>
        <v>169.61130742049468</v>
      </c>
      <c r="AN774">
        <f t="shared" si="91"/>
        <v>148.40989399293287</v>
      </c>
      <c r="AO774">
        <f t="shared" si="91"/>
        <v>657.243816254417</v>
      </c>
      <c r="AP774" s="26">
        <v>0.004</v>
      </c>
      <c r="AS774" s="26">
        <v>0.031</v>
      </c>
      <c r="AW774" s="24">
        <v>5.039</v>
      </c>
    </row>
    <row r="775" spans="1:49" ht="12.75">
      <c r="A775" s="19">
        <v>37694</v>
      </c>
      <c r="B775" s="22">
        <v>73</v>
      </c>
      <c r="C775" s="21">
        <v>0.87905091</v>
      </c>
      <c r="D775" s="20">
        <v>0.87905091</v>
      </c>
      <c r="E775" s="24">
        <v>0</v>
      </c>
      <c r="F775">
        <v>38.93845565</v>
      </c>
      <c r="G775">
        <v>-76.4392394</v>
      </c>
      <c r="H775" s="26">
        <v>825.4</v>
      </c>
      <c r="I775" s="23">
        <f t="shared" si="86"/>
        <v>790.25</v>
      </c>
      <c r="J775">
        <f t="shared" si="87"/>
        <v>2064.1041778738136</v>
      </c>
      <c r="K775" s="23">
        <f t="shared" si="88"/>
        <v>2307.6041778738136</v>
      </c>
      <c r="L775" s="23">
        <f t="shared" si="85"/>
        <v>2326.623177873814</v>
      </c>
      <c r="M775" s="23">
        <f t="shared" si="89"/>
        <v>2317.1136778738137</v>
      </c>
      <c r="N775" s="23">
        <v>1.5</v>
      </c>
      <c r="O775" s="23">
        <v>55.8</v>
      </c>
      <c r="P775" s="23">
        <v>47.6</v>
      </c>
      <c r="Q775" s="23">
        <f t="shared" si="90"/>
        <v>46.85</v>
      </c>
      <c r="S775"/>
      <c r="T775"/>
      <c r="Y775" s="30"/>
      <c r="Z775" s="30"/>
      <c r="AA775" s="30"/>
      <c r="AB775" s="30"/>
      <c r="AD775">
        <v>185</v>
      </c>
      <c r="AE775">
        <v>26</v>
      </c>
      <c r="AF775">
        <v>14</v>
      </c>
      <c r="AG775">
        <v>16</v>
      </c>
      <c r="AH775">
        <v>4</v>
      </c>
      <c r="AI775">
        <v>30</v>
      </c>
      <c r="AJ775">
        <f t="shared" si="91"/>
        <v>3922.26148409894</v>
      </c>
      <c r="AK775">
        <f t="shared" si="91"/>
        <v>551.2367491166077</v>
      </c>
      <c r="AL775">
        <f t="shared" si="91"/>
        <v>296.81978798586573</v>
      </c>
      <c r="AM775">
        <f t="shared" si="91"/>
        <v>339.22261484098937</v>
      </c>
      <c r="AN775">
        <f t="shared" si="91"/>
        <v>84.80565371024734</v>
      </c>
      <c r="AO775">
        <f t="shared" si="91"/>
        <v>636.0424028268551</v>
      </c>
      <c r="AP775" s="26">
        <v>0.004</v>
      </c>
      <c r="AS775" s="26">
        <v>0.031</v>
      </c>
      <c r="AW775" s="24">
        <v>5.039</v>
      </c>
    </row>
    <row r="776" spans="1:49" ht="12.75">
      <c r="A776" s="19">
        <v>37694</v>
      </c>
      <c r="B776" s="22">
        <v>73</v>
      </c>
      <c r="C776" s="21">
        <v>0.879166663</v>
      </c>
      <c r="D776" s="20">
        <v>0.879166663</v>
      </c>
      <c r="E776" s="24">
        <v>0</v>
      </c>
      <c r="F776">
        <v>38.94177324</v>
      </c>
      <c r="G776">
        <v>-76.44658556</v>
      </c>
      <c r="H776" s="26">
        <v>825.6</v>
      </c>
      <c r="I776" s="23">
        <f t="shared" si="86"/>
        <v>790.45</v>
      </c>
      <c r="J776">
        <f t="shared" si="87"/>
        <v>2062.0028426637646</v>
      </c>
      <c r="K776" s="23">
        <f t="shared" si="88"/>
        <v>2305.5028426637646</v>
      </c>
      <c r="L776" s="23">
        <f t="shared" si="85"/>
        <v>2324.521842663765</v>
      </c>
      <c r="M776" s="23">
        <f t="shared" si="89"/>
        <v>2315.0123426637647</v>
      </c>
      <c r="N776" s="23">
        <v>1.4</v>
      </c>
      <c r="O776" s="23">
        <v>55.7</v>
      </c>
      <c r="P776" s="23">
        <v>45.1</v>
      </c>
      <c r="Q776" s="23">
        <f t="shared" si="90"/>
        <v>46.35</v>
      </c>
      <c r="S776"/>
      <c r="T776"/>
      <c r="Y776" s="30"/>
      <c r="Z776" s="30"/>
      <c r="AA776" s="30"/>
      <c r="AB776" s="30"/>
      <c r="AD776">
        <v>171</v>
      </c>
      <c r="AE776">
        <v>24</v>
      </c>
      <c r="AF776">
        <v>16</v>
      </c>
      <c r="AG776">
        <v>3</v>
      </c>
      <c r="AH776">
        <v>3</v>
      </c>
      <c r="AI776">
        <v>22</v>
      </c>
      <c r="AJ776">
        <f t="shared" si="91"/>
        <v>3625.441696113074</v>
      </c>
      <c r="AK776">
        <f t="shared" si="91"/>
        <v>508.8339222614841</v>
      </c>
      <c r="AL776">
        <f t="shared" si="91"/>
        <v>339.22261484098937</v>
      </c>
      <c r="AM776">
        <f t="shared" si="91"/>
        <v>63.60424028268551</v>
      </c>
      <c r="AN776">
        <f t="shared" si="91"/>
        <v>63.60424028268551</v>
      </c>
      <c r="AO776">
        <f t="shared" si="91"/>
        <v>466.4310954063604</v>
      </c>
      <c r="AP776" s="26">
        <v>0.006</v>
      </c>
      <c r="AS776" s="26">
        <v>0.032</v>
      </c>
      <c r="AW776" s="24">
        <v>5.04</v>
      </c>
    </row>
    <row r="777" spans="1:49" ht="12.75">
      <c r="A777" s="19">
        <v>37694</v>
      </c>
      <c r="B777" s="22">
        <v>73</v>
      </c>
      <c r="C777" s="21">
        <v>0.879282415</v>
      </c>
      <c r="D777" s="20">
        <v>0.879282415</v>
      </c>
      <c r="E777" s="24">
        <v>0</v>
      </c>
      <c r="F777">
        <v>38.9450449</v>
      </c>
      <c r="G777">
        <v>-76.45386257</v>
      </c>
      <c r="H777" s="26">
        <v>825.3</v>
      </c>
      <c r="I777" s="23">
        <f t="shared" si="86"/>
        <v>790.15</v>
      </c>
      <c r="J777">
        <f t="shared" si="87"/>
        <v>2065.1550449179904</v>
      </c>
      <c r="K777" s="23">
        <f t="shared" si="88"/>
        <v>2308.6550449179904</v>
      </c>
      <c r="L777" s="23">
        <f aca="true" t="shared" si="92" ref="L777:L840">J777+262.519</f>
        <v>2327.6740449179906</v>
      </c>
      <c r="M777" s="23">
        <f t="shared" si="89"/>
        <v>2318.1645449179905</v>
      </c>
      <c r="N777" s="23">
        <v>1.4</v>
      </c>
      <c r="O777" s="23">
        <v>55.8</v>
      </c>
      <c r="P777" s="23">
        <v>46.4</v>
      </c>
      <c r="Q777" s="23">
        <f t="shared" si="90"/>
        <v>45.75</v>
      </c>
      <c r="S777">
        <v>1.49E-06</v>
      </c>
      <c r="T777">
        <v>8.14E-07</v>
      </c>
      <c r="U777">
        <v>1.18E-06</v>
      </c>
      <c r="V777">
        <v>2.35E-06</v>
      </c>
      <c r="W777">
        <v>1.01E-06</v>
      </c>
      <c r="X777">
        <v>-1.02E-07</v>
      </c>
      <c r="Y777" s="30">
        <v>767.9</v>
      </c>
      <c r="Z777" s="30">
        <v>291.3</v>
      </c>
      <c r="AA777" s="30">
        <v>285.4</v>
      </c>
      <c r="AB777" s="30">
        <v>15.4</v>
      </c>
      <c r="AD777">
        <v>194</v>
      </c>
      <c r="AE777">
        <v>18</v>
      </c>
      <c r="AF777">
        <v>17</v>
      </c>
      <c r="AG777">
        <v>10</v>
      </c>
      <c r="AH777">
        <v>1</v>
      </c>
      <c r="AI777">
        <v>30</v>
      </c>
      <c r="AJ777">
        <f t="shared" si="91"/>
        <v>4113.074204946996</v>
      </c>
      <c r="AK777">
        <f t="shared" si="91"/>
        <v>381.62544169611306</v>
      </c>
      <c r="AL777">
        <f t="shared" si="91"/>
        <v>360.42402826855124</v>
      </c>
      <c r="AM777">
        <f t="shared" si="91"/>
        <v>212.01413427561837</v>
      </c>
      <c r="AN777">
        <f t="shared" si="91"/>
        <v>21.201413427561835</v>
      </c>
      <c r="AO777">
        <f t="shared" si="91"/>
        <v>636.0424028268551</v>
      </c>
      <c r="AP777" s="26">
        <v>0.005</v>
      </c>
      <c r="AS777" s="26">
        <v>0.032</v>
      </c>
      <c r="AW777" s="24">
        <v>5.039</v>
      </c>
    </row>
    <row r="778" spans="1:49" ht="12.75">
      <c r="A778" s="19">
        <v>37694</v>
      </c>
      <c r="B778" s="22">
        <v>73</v>
      </c>
      <c r="C778" s="21">
        <v>0.879398167</v>
      </c>
      <c r="D778" s="20">
        <v>0.879398167</v>
      </c>
      <c r="E778" s="24">
        <v>0</v>
      </c>
      <c r="F778">
        <v>38.94834653</v>
      </c>
      <c r="G778">
        <v>-76.46121838</v>
      </c>
      <c r="H778" s="26">
        <v>824.9</v>
      </c>
      <c r="I778" s="23">
        <f aca="true" t="shared" si="93" ref="I778:I841">H778-35.15</f>
        <v>789.75</v>
      </c>
      <c r="J778">
        <f aca="true" t="shared" si="94" ref="J778:J841">(8303.951372*(LN(1013.25/I778)))</f>
        <v>2069.359843474572</v>
      </c>
      <c r="K778" s="23">
        <f aca="true" t="shared" si="95" ref="K778:K841">J778+243.5</f>
        <v>2312.859843474572</v>
      </c>
      <c r="L778" s="23">
        <f t="shared" si="92"/>
        <v>2331.878843474572</v>
      </c>
      <c r="M778" s="23">
        <f aca="true" t="shared" si="96" ref="M778:M841">AVERAGE(K778:L778)</f>
        <v>2322.369343474572</v>
      </c>
      <c r="N778" s="23">
        <v>1.4</v>
      </c>
      <c r="O778" s="23">
        <v>55.9</v>
      </c>
      <c r="P778" s="23">
        <v>45.1</v>
      </c>
      <c r="Q778" s="23">
        <f t="shared" si="90"/>
        <v>45.75</v>
      </c>
      <c r="S778"/>
      <c r="T778"/>
      <c r="Y778" s="30"/>
      <c r="Z778" s="30"/>
      <c r="AA778" s="30"/>
      <c r="AB778" s="30"/>
      <c r="AD778">
        <v>170</v>
      </c>
      <c r="AE778">
        <v>28</v>
      </c>
      <c r="AF778">
        <v>17</v>
      </c>
      <c r="AG778">
        <v>16</v>
      </c>
      <c r="AH778">
        <v>4</v>
      </c>
      <c r="AI778">
        <v>31</v>
      </c>
      <c r="AJ778">
        <f t="shared" si="91"/>
        <v>3604.2402826855123</v>
      </c>
      <c r="AK778">
        <f t="shared" si="91"/>
        <v>593.6395759717315</v>
      </c>
      <c r="AL778">
        <f t="shared" si="91"/>
        <v>360.42402826855124</v>
      </c>
      <c r="AM778">
        <f t="shared" si="91"/>
        <v>339.22261484098937</v>
      </c>
      <c r="AN778">
        <f t="shared" si="91"/>
        <v>84.80565371024734</v>
      </c>
      <c r="AO778">
        <f t="shared" si="91"/>
        <v>657.243816254417</v>
      </c>
      <c r="AP778" s="26">
        <v>0.006</v>
      </c>
      <c r="AS778" s="26">
        <v>0.021</v>
      </c>
      <c r="AW778" s="24">
        <v>5.039</v>
      </c>
    </row>
    <row r="779" spans="1:49" ht="12.75">
      <c r="A779" s="19">
        <v>37694</v>
      </c>
      <c r="B779" s="22">
        <v>73</v>
      </c>
      <c r="C779" s="21">
        <v>0.87951386</v>
      </c>
      <c r="D779" s="20">
        <v>0.87951386</v>
      </c>
      <c r="E779" s="24">
        <v>0</v>
      </c>
      <c r="F779">
        <v>38.95163792</v>
      </c>
      <c r="G779">
        <v>-76.4685523</v>
      </c>
      <c r="H779" s="26">
        <v>824.5</v>
      </c>
      <c r="I779" s="23">
        <f t="shared" si="93"/>
        <v>789.35</v>
      </c>
      <c r="J779">
        <f t="shared" si="94"/>
        <v>2073.5667722565913</v>
      </c>
      <c r="K779" s="23">
        <f t="shared" si="95"/>
        <v>2317.0667722565913</v>
      </c>
      <c r="L779" s="23">
        <f t="shared" si="92"/>
        <v>2336.0857722565916</v>
      </c>
      <c r="M779" s="23">
        <f t="shared" si="96"/>
        <v>2326.5762722565914</v>
      </c>
      <c r="N779" s="23">
        <v>1.6</v>
      </c>
      <c r="O779" s="23">
        <v>56.2</v>
      </c>
      <c r="P779" s="23">
        <v>47.6</v>
      </c>
      <c r="Q779" s="23">
        <f t="shared" si="90"/>
        <v>46.35</v>
      </c>
      <c r="S779"/>
      <c r="T779"/>
      <c r="Y779" s="30"/>
      <c r="Z779" s="30"/>
      <c r="AA779" s="30"/>
      <c r="AB779" s="30"/>
      <c r="AD779">
        <v>173</v>
      </c>
      <c r="AE779">
        <v>28</v>
      </c>
      <c r="AF779">
        <v>18</v>
      </c>
      <c r="AG779">
        <v>16</v>
      </c>
      <c r="AH779">
        <v>7</v>
      </c>
      <c r="AI779">
        <v>31</v>
      </c>
      <c r="AJ779">
        <f t="shared" si="91"/>
        <v>3667.844522968198</v>
      </c>
      <c r="AK779">
        <f t="shared" si="91"/>
        <v>593.6395759717315</v>
      </c>
      <c r="AL779">
        <f t="shared" si="91"/>
        <v>381.62544169611306</v>
      </c>
      <c r="AM779">
        <f t="shared" si="91"/>
        <v>339.22261484098937</v>
      </c>
      <c r="AN779">
        <f t="shared" si="91"/>
        <v>148.40989399293287</v>
      </c>
      <c r="AO779">
        <f t="shared" si="91"/>
        <v>657.243816254417</v>
      </c>
      <c r="AP779" s="26">
        <v>0.004</v>
      </c>
      <c r="AS779" s="26">
        <v>0.031</v>
      </c>
      <c r="AW779" s="24">
        <v>5.04</v>
      </c>
    </row>
    <row r="780" spans="1:49" ht="12.75">
      <c r="A780" s="19">
        <v>37694</v>
      </c>
      <c r="B780" s="22">
        <v>73</v>
      </c>
      <c r="C780" s="21">
        <v>0.879629612</v>
      </c>
      <c r="D780" s="20">
        <v>0.879629612</v>
      </c>
      <c r="E780" s="24">
        <v>0</v>
      </c>
      <c r="F780">
        <v>38.95490087</v>
      </c>
      <c r="G780">
        <v>-76.47582413</v>
      </c>
      <c r="H780" s="26">
        <v>823.7</v>
      </c>
      <c r="I780" s="23">
        <f t="shared" si="93"/>
        <v>788.5500000000001</v>
      </c>
      <c r="J780">
        <f t="shared" si="94"/>
        <v>2081.9870291382863</v>
      </c>
      <c r="K780" s="23">
        <f t="shared" si="95"/>
        <v>2325.4870291382863</v>
      </c>
      <c r="L780" s="23">
        <f t="shared" si="92"/>
        <v>2344.506029138286</v>
      </c>
      <c r="M780" s="23">
        <f t="shared" si="96"/>
        <v>2334.996529138286</v>
      </c>
      <c r="N780" s="23">
        <v>1.8</v>
      </c>
      <c r="O780" s="23">
        <v>56.5</v>
      </c>
      <c r="P780" s="23">
        <v>44.6</v>
      </c>
      <c r="Q780" s="23">
        <f t="shared" si="90"/>
        <v>46.1</v>
      </c>
      <c r="S780">
        <v>7.77E-07</v>
      </c>
      <c r="T780">
        <v>1.12E-06</v>
      </c>
      <c r="U780">
        <v>9.45E-07</v>
      </c>
      <c r="V780">
        <v>2.35E-06</v>
      </c>
      <c r="W780">
        <v>1.05E-06</v>
      </c>
      <c r="X780">
        <v>-1.25E-07</v>
      </c>
      <c r="Y780" s="30">
        <v>766.9</v>
      </c>
      <c r="Z780" s="30">
        <v>291.4</v>
      </c>
      <c r="AA780" s="30">
        <v>285.5</v>
      </c>
      <c r="AB780" s="30">
        <v>15.4</v>
      </c>
      <c r="AC780">
        <v>1086</v>
      </c>
      <c r="AD780">
        <v>176</v>
      </c>
      <c r="AE780">
        <v>18</v>
      </c>
      <c r="AF780">
        <v>20</v>
      </c>
      <c r="AG780">
        <v>11</v>
      </c>
      <c r="AH780">
        <v>8</v>
      </c>
      <c r="AI780">
        <v>29</v>
      </c>
      <c r="AJ780">
        <f t="shared" si="91"/>
        <v>3731.448763250883</v>
      </c>
      <c r="AK780">
        <f t="shared" si="91"/>
        <v>381.62544169611306</v>
      </c>
      <c r="AL780">
        <f t="shared" si="91"/>
        <v>424.02826855123675</v>
      </c>
      <c r="AM780">
        <f t="shared" si="91"/>
        <v>233.2155477031802</v>
      </c>
      <c r="AN780">
        <f t="shared" si="91"/>
        <v>169.61130742049468</v>
      </c>
      <c r="AO780">
        <f t="shared" si="91"/>
        <v>614.8409893992932</v>
      </c>
      <c r="AP780" s="26">
        <v>0.003</v>
      </c>
      <c r="AS780" s="26">
        <v>0.031</v>
      </c>
      <c r="AW780" s="24">
        <v>5.039</v>
      </c>
    </row>
    <row r="781" spans="1:49" ht="12.75">
      <c r="A781" s="19">
        <v>37694</v>
      </c>
      <c r="B781" s="22">
        <v>73</v>
      </c>
      <c r="C781" s="21">
        <v>0.879745364</v>
      </c>
      <c r="D781" s="20">
        <v>0.879745364</v>
      </c>
      <c r="E781" s="24">
        <v>0</v>
      </c>
      <c r="F781">
        <v>38.95807046</v>
      </c>
      <c r="G781">
        <v>-76.48303391</v>
      </c>
      <c r="H781" s="26">
        <v>823.6</v>
      </c>
      <c r="I781" s="23">
        <f t="shared" si="93"/>
        <v>788.45</v>
      </c>
      <c r="J781">
        <f t="shared" si="94"/>
        <v>2083.0401618438195</v>
      </c>
      <c r="K781" s="23">
        <f t="shared" si="95"/>
        <v>2326.5401618438195</v>
      </c>
      <c r="L781" s="23">
        <f t="shared" si="92"/>
        <v>2345.5591618438193</v>
      </c>
      <c r="M781" s="23">
        <f t="shared" si="96"/>
        <v>2336.049661843819</v>
      </c>
      <c r="N781" s="23">
        <v>1.8</v>
      </c>
      <c r="O781" s="23">
        <v>56.5</v>
      </c>
      <c r="P781" s="23">
        <v>47.6</v>
      </c>
      <c r="Q781" s="23">
        <f t="shared" si="90"/>
        <v>46.1</v>
      </c>
      <c r="S781"/>
      <c r="T781"/>
      <c r="Y781" s="30"/>
      <c r="Z781" s="30"/>
      <c r="AA781" s="30"/>
      <c r="AB781" s="30"/>
      <c r="AD781">
        <v>165</v>
      </c>
      <c r="AE781">
        <v>17</v>
      </c>
      <c r="AF781">
        <v>23</v>
      </c>
      <c r="AG781">
        <v>15</v>
      </c>
      <c r="AH781">
        <v>4</v>
      </c>
      <c r="AI781">
        <v>31</v>
      </c>
      <c r="AJ781">
        <f t="shared" si="91"/>
        <v>3498.233215547703</v>
      </c>
      <c r="AK781">
        <f t="shared" si="91"/>
        <v>360.42402826855124</v>
      </c>
      <c r="AL781">
        <f t="shared" si="91"/>
        <v>487.63250883392226</v>
      </c>
      <c r="AM781">
        <f t="shared" si="91"/>
        <v>318.02120141342755</v>
      </c>
      <c r="AN781">
        <f t="shared" si="91"/>
        <v>84.80565371024734</v>
      </c>
      <c r="AO781">
        <f t="shared" si="91"/>
        <v>657.243816254417</v>
      </c>
      <c r="AP781" s="26">
        <v>0.004</v>
      </c>
      <c r="AS781" s="26">
        <v>0.023</v>
      </c>
      <c r="AW781" s="24">
        <v>5.04</v>
      </c>
    </row>
    <row r="782" spans="1:49" ht="12.75">
      <c r="A782" s="19">
        <v>37694</v>
      </c>
      <c r="B782" s="22">
        <v>73</v>
      </c>
      <c r="C782" s="21">
        <v>0.879861116</v>
      </c>
      <c r="D782" s="20">
        <v>0.879861116</v>
      </c>
      <c r="E782" s="24">
        <v>0</v>
      </c>
      <c r="F782">
        <v>38.96124391</v>
      </c>
      <c r="G782">
        <v>-76.49019961</v>
      </c>
      <c r="H782" s="26">
        <v>823.5</v>
      </c>
      <c r="I782" s="23">
        <f t="shared" si="93"/>
        <v>788.35</v>
      </c>
      <c r="J782">
        <f t="shared" si="94"/>
        <v>2084.09342812783</v>
      </c>
      <c r="K782" s="23">
        <f t="shared" si="95"/>
        <v>2327.59342812783</v>
      </c>
      <c r="L782" s="23">
        <f t="shared" si="92"/>
        <v>2346.61242812783</v>
      </c>
      <c r="M782" s="23">
        <f t="shared" si="96"/>
        <v>2337.1029281278297</v>
      </c>
      <c r="N782" s="23">
        <v>1.9</v>
      </c>
      <c r="O782" s="23">
        <v>56.2</v>
      </c>
      <c r="P782" s="23">
        <v>45.6</v>
      </c>
      <c r="Q782" s="23">
        <f t="shared" si="90"/>
        <v>46.6</v>
      </c>
      <c r="S782"/>
      <c r="T782"/>
      <c r="Y782" s="30"/>
      <c r="Z782" s="30"/>
      <c r="AA782" s="30"/>
      <c r="AB782" s="30"/>
      <c r="AD782">
        <v>199</v>
      </c>
      <c r="AE782">
        <v>18</v>
      </c>
      <c r="AF782">
        <v>18</v>
      </c>
      <c r="AG782">
        <v>10</v>
      </c>
      <c r="AH782">
        <v>2</v>
      </c>
      <c r="AI782">
        <v>20</v>
      </c>
      <c r="AJ782">
        <f t="shared" si="91"/>
        <v>4219.081272084805</v>
      </c>
      <c r="AK782">
        <f t="shared" si="91"/>
        <v>381.62544169611306</v>
      </c>
      <c r="AL782">
        <f t="shared" si="91"/>
        <v>381.62544169611306</v>
      </c>
      <c r="AM782">
        <f t="shared" si="91"/>
        <v>212.01413427561837</v>
      </c>
      <c r="AN782">
        <f t="shared" si="91"/>
        <v>42.40282685512367</v>
      </c>
      <c r="AO782">
        <f t="shared" si="91"/>
        <v>424.02826855123675</v>
      </c>
      <c r="AP782" s="26">
        <v>0.006</v>
      </c>
      <c r="AS782" s="26">
        <v>0.031</v>
      </c>
      <c r="AW782" s="24">
        <v>5.039</v>
      </c>
    </row>
    <row r="783" spans="1:49" ht="12.75">
      <c r="A783" s="19">
        <v>37694</v>
      </c>
      <c r="B783" s="22">
        <v>73</v>
      </c>
      <c r="C783" s="21">
        <v>0.879976869</v>
      </c>
      <c r="D783" s="20">
        <v>0.879976869</v>
      </c>
      <c r="E783" s="24">
        <v>0</v>
      </c>
      <c r="F783">
        <v>38.9644365</v>
      </c>
      <c r="G783">
        <v>-76.49736917</v>
      </c>
      <c r="H783" s="26">
        <v>823.5</v>
      </c>
      <c r="I783" s="23">
        <f t="shared" si="93"/>
        <v>788.35</v>
      </c>
      <c r="J783">
        <f t="shared" si="94"/>
        <v>2084.09342812783</v>
      </c>
      <c r="K783" s="23">
        <f t="shared" si="95"/>
        <v>2327.59342812783</v>
      </c>
      <c r="L783" s="23">
        <f t="shared" si="92"/>
        <v>2346.61242812783</v>
      </c>
      <c r="M783" s="23">
        <f t="shared" si="96"/>
        <v>2337.1029281278297</v>
      </c>
      <c r="N783" s="23">
        <v>1.9</v>
      </c>
      <c r="O783" s="23">
        <v>56</v>
      </c>
      <c r="P783" s="23">
        <v>48.1</v>
      </c>
      <c r="Q783" s="23">
        <f t="shared" si="90"/>
        <v>46.85</v>
      </c>
      <c r="S783"/>
      <c r="T783"/>
      <c r="Y783" s="30"/>
      <c r="Z783" s="30"/>
      <c r="AA783" s="30"/>
      <c r="AB783" s="30"/>
      <c r="AD783">
        <v>195</v>
      </c>
      <c r="AE783">
        <v>29</v>
      </c>
      <c r="AF783">
        <v>11</v>
      </c>
      <c r="AG783">
        <v>13</v>
      </c>
      <c r="AH783">
        <v>6</v>
      </c>
      <c r="AI783">
        <v>28</v>
      </c>
      <c r="AJ783">
        <f t="shared" si="91"/>
        <v>4134.275618374558</v>
      </c>
      <c r="AK783">
        <f t="shared" si="91"/>
        <v>614.8409893992932</v>
      </c>
      <c r="AL783">
        <f t="shared" si="91"/>
        <v>233.2155477031802</v>
      </c>
      <c r="AM783">
        <f t="shared" si="91"/>
        <v>275.61837455830386</v>
      </c>
      <c r="AN783">
        <f t="shared" si="91"/>
        <v>127.20848056537102</v>
      </c>
      <c r="AO783">
        <f t="shared" si="91"/>
        <v>593.6395759717315</v>
      </c>
      <c r="AP783" s="26">
        <v>0.004</v>
      </c>
      <c r="AS783" s="26">
        <v>0.022</v>
      </c>
      <c r="AW783" s="24">
        <v>5.039</v>
      </c>
    </row>
    <row r="784" spans="1:49" ht="12.75">
      <c r="A784" s="19">
        <v>37694</v>
      </c>
      <c r="B784" s="22">
        <v>73</v>
      </c>
      <c r="C784" s="21">
        <v>0.880092621</v>
      </c>
      <c r="D784" s="20">
        <v>0.880092621</v>
      </c>
      <c r="E784" s="24">
        <v>0</v>
      </c>
      <c r="F784">
        <v>38.96764442</v>
      </c>
      <c r="G784">
        <v>-76.50459952</v>
      </c>
      <c r="H784" s="26">
        <v>823.7</v>
      </c>
      <c r="I784" s="23">
        <f t="shared" si="93"/>
        <v>788.5500000000001</v>
      </c>
      <c r="J784">
        <f t="shared" si="94"/>
        <v>2081.9870291382863</v>
      </c>
      <c r="K784" s="23">
        <f t="shared" si="95"/>
        <v>2325.4870291382863</v>
      </c>
      <c r="L784" s="23">
        <f t="shared" si="92"/>
        <v>2344.506029138286</v>
      </c>
      <c r="M784" s="23">
        <f t="shared" si="96"/>
        <v>2334.996529138286</v>
      </c>
      <c r="N784" s="23">
        <v>1.9</v>
      </c>
      <c r="O784" s="23">
        <v>55.9</v>
      </c>
      <c r="P784" s="23">
        <v>44.1</v>
      </c>
      <c r="Q784" s="23">
        <f t="shared" si="90"/>
        <v>46.1</v>
      </c>
      <c r="S784">
        <v>1.71E-06</v>
      </c>
      <c r="T784">
        <v>7.24E-07</v>
      </c>
      <c r="U784">
        <v>1.25E-06</v>
      </c>
      <c r="V784">
        <v>2.37E-06</v>
      </c>
      <c r="W784">
        <v>9.88E-07</v>
      </c>
      <c r="X784">
        <v>-1.26E-07</v>
      </c>
      <c r="Y784" s="30">
        <v>766</v>
      </c>
      <c r="Z784" s="30">
        <v>291.5</v>
      </c>
      <c r="AA784" s="30">
        <v>285.5</v>
      </c>
      <c r="AB784" s="30">
        <v>15.4</v>
      </c>
      <c r="AD784">
        <v>152</v>
      </c>
      <c r="AE784">
        <v>31</v>
      </c>
      <c r="AF784">
        <v>13</v>
      </c>
      <c r="AG784">
        <v>6</v>
      </c>
      <c r="AH784">
        <v>6</v>
      </c>
      <c r="AI784">
        <v>22</v>
      </c>
      <c r="AJ784">
        <f t="shared" si="91"/>
        <v>3222.614840989399</v>
      </c>
      <c r="AK784">
        <f t="shared" si="91"/>
        <v>657.243816254417</v>
      </c>
      <c r="AL784">
        <f t="shared" si="91"/>
        <v>275.61837455830386</v>
      </c>
      <c r="AM784">
        <f t="shared" si="91"/>
        <v>127.20848056537102</v>
      </c>
      <c r="AN784">
        <f t="shared" si="91"/>
        <v>127.20848056537102</v>
      </c>
      <c r="AO784">
        <f t="shared" si="91"/>
        <v>466.4310954063604</v>
      </c>
      <c r="AP784" s="26">
        <v>0.006</v>
      </c>
      <c r="AS784" s="26">
        <v>0.022</v>
      </c>
      <c r="AW784" s="24">
        <v>5.039</v>
      </c>
    </row>
    <row r="785" spans="1:49" ht="12.75">
      <c r="A785" s="19">
        <v>37694</v>
      </c>
      <c r="B785" s="22">
        <v>73</v>
      </c>
      <c r="C785" s="21">
        <v>0.880208313</v>
      </c>
      <c r="D785" s="20">
        <v>0.880208313</v>
      </c>
      <c r="E785" s="24">
        <v>0</v>
      </c>
      <c r="F785">
        <v>38.97069992</v>
      </c>
      <c r="G785">
        <v>-76.51187179</v>
      </c>
      <c r="H785" s="26">
        <v>824.2</v>
      </c>
      <c r="I785" s="23">
        <f t="shared" si="93"/>
        <v>789.0500000000001</v>
      </c>
      <c r="J785">
        <f t="shared" si="94"/>
        <v>2076.7233681025077</v>
      </c>
      <c r="K785" s="23">
        <f t="shared" si="95"/>
        <v>2320.2233681025077</v>
      </c>
      <c r="L785" s="23">
        <f t="shared" si="92"/>
        <v>2339.2423681025075</v>
      </c>
      <c r="M785" s="23">
        <f t="shared" si="96"/>
        <v>2329.7328681025074</v>
      </c>
      <c r="N785" s="23">
        <v>1.8</v>
      </c>
      <c r="O785" s="23">
        <v>56</v>
      </c>
      <c r="P785" s="23">
        <v>46.1</v>
      </c>
      <c r="Q785" s="23">
        <f t="shared" si="90"/>
        <v>45.1</v>
      </c>
      <c r="S785"/>
      <c r="T785"/>
      <c r="Y785" s="30"/>
      <c r="Z785" s="30"/>
      <c r="AA785" s="30"/>
      <c r="AB785" s="30"/>
      <c r="AD785">
        <v>193</v>
      </c>
      <c r="AE785">
        <v>19</v>
      </c>
      <c r="AF785">
        <v>20</v>
      </c>
      <c r="AG785">
        <v>5</v>
      </c>
      <c r="AH785">
        <v>1</v>
      </c>
      <c r="AI785">
        <v>21</v>
      </c>
      <c r="AJ785">
        <f t="shared" si="91"/>
        <v>4091.8727915194345</v>
      </c>
      <c r="AK785">
        <f t="shared" si="91"/>
        <v>402.8268551236749</v>
      </c>
      <c r="AL785">
        <f t="shared" si="91"/>
        <v>424.02826855123675</v>
      </c>
      <c r="AM785">
        <f t="shared" si="91"/>
        <v>106.00706713780919</v>
      </c>
      <c r="AN785">
        <f t="shared" si="91"/>
        <v>21.201413427561835</v>
      </c>
      <c r="AO785">
        <f t="shared" si="91"/>
        <v>445.22968197879857</v>
      </c>
      <c r="AP785" s="26">
        <v>0.004</v>
      </c>
      <c r="AS785" s="26">
        <v>0.022</v>
      </c>
      <c r="AW785" s="24">
        <v>5.039</v>
      </c>
    </row>
    <row r="786" spans="1:49" ht="12.75">
      <c r="A786" s="19">
        <v>37694</v>
      </c>
      <c r="B786" s="22">
        <v>73</v>
      </c>
      <c r="C786" s="21">
        <v>0.880324066</v>
      </c>
      <c r="D786" s="20">
        <v>0.880324066</v>
      </c>
      <c r="E786" s="24">
        <v>0</v>
      </c>
      <c r="F786">
        <v>38.97374506</v>
      </c>
      <c r="G786">
        <v>-76.51932557</v>
      </c>
      <c r="H786" s="26">
        <v>824.5</v>
      </c>
      <c r="I786" s="23">
        <f t="shared" si="93"/>
        <v>789.35</v>
      </c>
      <c r="J786">
        <f t="shared" si="94"/>
        <v>2073.5667722565913</v>
      </c>
      <c r="K786" s="23">
        <f t="shared" si="95"/>
        <v>2317.0667722565913</v>
      </c>
      <c r="L786" s="23">
        <f t="shared" si="92"/>
        <v>2336.0857722565916</v>
      </c>
      <c r="M786" s="23">
        <f t="shared" si="96"/>
        <v>2326.5762722565914</v>
      </c>
      <c r="N786" s="23">
        <v>1.3</v>
      </c>
      <c r="O786" s="23">
        <v>55.7</v>
      </c>
      <c r="P786" s="23">
        <v>44.6</v>
      </c>
      <c r="Q786" s="23">
        <f t="shared" si="90"/>
        <v>45.35</v>
      </c>
      <c r="S786"/>
      <c r="T786"/>
      <c r="Y786" s="30"/>
      <c r="Z786" s="30"/>
      <c r="AA786" s="30"/>
      <c r="AB786" s="30"/>
      <c r="AC786">
        <v>898</v>
      </c>
      <c r="AD786">
        <v>171</v>
      </c>
      <c r="AE786">
        <v>19</v>
      </c>
      <c r="AF786">
        <v>12</v>
      </c>
      <c r="AG786">
        <v>10</v>
      </c>
      <c r="AH786">
        <v>3</v>
      </c>
      <c r="AI786">
        <v>32</v>
      </c>
      <c r="AJ786">
        <f t="shared" si="91"/>
        <v>3625.441696113074</v>
      </c>
      <c r="AK786">
        <f t="shared" si="91"/>
        <v>402.8268551236749</v>
      </c>
      <c r="AL786">
        <f t="shared" si="91"/>
        <v>254.41696113074204</v>
      </c>
      <c r="AM786">
        <f t="shared" si="91"/>
        <v>212.01413427561837</v>
      </c>
      <c r="AN786">
        <f t="shared" si="91"/>
        <v>63.60424028268551</v>
      </c>
      <c r="AO786">
        <f t="shared" si="91"/>
        <v>678.4452296819787</v>
      </c>
      <c r="AP786" s="26">
        <v>0.005</v>
      </c>
      <c r="AS786" s="26">
        <v>0.032</v>
      </c>
      <c r="AW786" s="24">
        <v>5.04</v>
      </c>
    </row>
    <row r="787" spans="1:49" ht="12.75">
      <c r="A787" s="19">
        <v>37694</v>
      </c>
      <c r="B787" s="22">
        <v>73</v>
      </c>
      <c r="C787" s="21">
        <v>0.880439818</v>
      </c>
      <c r="D787" s="20">
        <v>0.880439818</v>
      </c>
      <c r="E787" s="24">
        <v>0</v>
      </c>
      <c r="F787">
        <v>38.97676561</v>
      </c>
      <c r="G787">
        <v>-76.52681836</v>
      </c>
      <c r="H787" s="26">
        <v>825.9</v>
      </c>
      <c r="I787" s="23">
        <f t="shared" si="93"/>
        <v>790.75</v>
      </c>
      <c r="J787">
        <f t="shared" si="94"/>
        <v>2058.8518365399455</v>
      </c>
      <c r="K787" s="23">
        <f t="shared" si="95"/>
        <v>2302.3518365399455</v>
      </c>
      <c r="L787" s="23">
        <f t="shared" si="92"/>
        <v>2321.3708365399452</v>
      </c>
      <c r="M787" s="23">
        <f t="shared" si="96"/>
        <v>2311.861336539945</v>
      </c>
      <c r="N787" s="23">
        <v>1</v>
      </c>
      <c r="O787" s="23">
        <v>55.5</v>
      </c>
      <c r="P787" s="23">
        <v>47.6</v>
      </c>
      <c r="Q787" s="23">
        <f t="shared" si="90"/>
        <v>46.1</v>
      </c>
      <c r="S787">
        <v>1.26E-06</v>
      </c>
      <c r="T787">
        <v>8.54E-07</v>
      </c>
      <c r="U787">
        <v>9.28E-07</v>
      </c>
      <c r="V787">
        <v>2.36E-06</v>
      </c>
      <c r="W787">
        <v>1.04E-06</v>
      </c>
      <c r="X787">
        <v>-1.39E-07</v>
      </c>
      <c r="Y787" s="30">
        <v>766.8</v>
      </c>
      <c r="Z787" s="30">
        <v>291.5</v>
      </c>
      <c r="AA787" s="30">
        <v>285.6</v>
      </c>
      <c r="AB787" s="30">
        <v>15.4</v>
      </c>
      <c r="AD787">
        <v>174</v>
      </c>
      <c r="AE787">
        <v>27</v>
      </c>
      <c r="AF787">
        <v>20</v>
      </c>
      <c r="AG787">
        <v>9</v>
      </c>
      <c r="AH787">
        <v>4</v>
      </c>
      <c r="AI787">
        <v>15</v>
      </c>
      <c r="AJ787">
        <f t="shared" si="91"/>
        <v>3689.04593639576</v>
      </c>
      <c r="AK787">
        <f t="shared" si="91"/>
        <v>572.4381625441696</v>
      </c>
      <c r="AL787">
        <f t="shared" si="91"/>
        <v>424.02826855123675</v>
      </c>
      <c r="AM787">
        <f t="shared" si="91"/>
        <v>190.81272084805653</v>
      </c>
      <c r="AN787">
        <f t="shared" si="91"/>
        <v>84.80565371024734</v>
      </c>
      <c r="AO787">
        <f t="shared" si="91"/>
        <v>318.02120141342755</v>
      </c>
      <c r="AP787" s="26">
        <v>0.004</v>
      </c>
      <c r="AS787" s="26">
        <v>0.033</v>
      </c>
      <c r="AW787" s="24">
        <v>5.04</v>
      </c>
    </row>
    <row r="788" spans="1:49" ht="12.75">
      <c r="A788" s="19">
        <v>37694</v>
      </c>
      <c r="B788" s="22">
        <v>73</v>
      </c>
      <c r="C788" s="21">
        <v>0.88055557</v>
      </c>
      <c r="D788" s="20">
        <v>0.88055557</v>
      </c>
      <c r="E788" s="24">
        <v>0</v>
      </c>
      <c r="F788">
        <v>38.97969008</v>
      </c>
      <c r="G788">
        <v>-76.53440014</v>
      </c>
      <c r="H788" s="26">
        <v>826.8</v>
      </c>
      <c r="I788" s="23">
        <f t="shared" si="93"/>
        <v>791.65</v>
      </c>
      <c r="J788">
        <f t="shared" si="94"/>
        <v>2049.4059858818837</v>
      </c>
      <c r="K788" s="23">
        <f t="shared" si="95"/>
        <v>2292.9059858818837</v>
      </c>
      <c r="L788" s="23">
        <f t="shared" si="92"/>
        <v>2311.924985881884</v>
      </c>
      <c r="M788" s="23">
        <f t="shared" si="96"/>
        <v>2302.415485881884</v>
      </c>
      <c r="N788" s="23">
        <v>1.2</v>
      </c>
      <c r="O788" s="23">
        <v>55.6</v>
      </c>
      <c r="P788" s="23">
        <v>45.6</v>
      </c>
      <c r="Q788" s="23">
        <f t="shared" si="90"/>
        <v>46.6</v>
      </c>
      <c r="S788"/>
      <c r="T788"/>
      <c r="Y788" s="30"/>
      <c r="Z788" s="30"/>
      <c r="AA788" s="30"/>
      <c r="AB788" s="30"/>
      <c r="AD788">
        <v>178</v>
      </c>
      <c r="AE788">
        <v>18</v>
      </c>
      <c r="AF788">
        <v>20</v>
      </c>
      <c r="AG788">
        <v>9</v>
      </c>
      <c r="AH788">
        <v>4</v>
      </c>
      <c r="AI788">
        <v>32</v>
      </c>
      <c r="AJ788">
        <f t="shared" si="91"/>
        <v>3773.851590106007</v>
      </c>
      <c r="AK788">
        <f t="shared" si="91"/>
        <v>381.62544169611306</v>
      </c>
      <c r="AL788">
        <f t="shared" si="91"/>
        <v>424.02826855123675</v>
      </c>
      <c r="AM788">
        <f t="shared" si="91"/>
        <v>190.81272084805653</v>
      </c>
      <c r="AN788">
        <f t="shared" si="91"/>
        <v>84.80565371024734</v>
      </c>
      <c r="AO788">
        <f t="shared" si="91"/>
        <v>678.4452296819787</v>
      </c>
      <c r="AP788" s="26">
        <v>0.005</v>
      </c>
      <c r="AS788" s="26">
        <v>0.003</v>
      </c>
      <c r="AW788" s="24">
        <v>5.039</v>
      </c>
    </row>
    <row r="789" spans="1:49" ht="12.75">
      <c r="A789" s="19">
        <v>37694</v>
      </c>
      <c r="B789" s="22">
        <v>73</v>
      </c>
      <c r="C789" s="21">
        <v>0.880671322</v>
      </c>
      <c r="D789" s="20">
        <v>0.880671322</v>
      </c>
      <c r="E789" s="24">
        <v>0</v>
      </c>
      <c r="F789">
        <v>38.9825694</v>
      </c>
      <c r="G789">
        <v>-76.54221513</v>
      </c>
      <c r="H789" s="26">
        <v>827.5</v>
      </c>
      <c r="I789" s="23">
        <f t="shared" si="93"/>
        <v>792.35</v>
      </c>
      <c r="J789">
        <f t="shared" si="94"/>
        <v>2042.0666344440094</v>
      </c>
      <c r="K789" s="23">
        <f t="shared" si="95"/>
        <v>2285.5666344440097</v>
      </c>
      <c r="L789" s="23">
        <f t="shared" si="92"/>
        <v>2304.5856344440094</v>
      </c>
      <c r="M789" s="23">
        <f t="shared" si="96"/>
        <v>2295.0761344440098</v>
      </c>
      <c r="N789" s="23">
        <v>1.4</v>
      </c>
      <c r="O789" s="23">
        <v>55.5</v>
      </c>
      <c r="P789" s="23">
        <v>48.5</v>
      </c>
      <c r="Q789" s="23">
        <f t="shared" si="90"/>
        <v>47.05</v>
      </c>
      <c r="S789"/>
      <c r="T789"/>
      <c r="Y789" s="30"/>
      <c r="Z789" s="30"/>
      <c r="AA789" s="30"/>
      <c r="AB789" s="30"/>
      <c r="AD789">
        <v>187</v>
      </c>
      <c r="AE789">
        <v>25</v>
      </c>
      <c r="AF789">
        <v>11</v>
      </c>
      <c r="AG789">
        <v>13</v>
      </c>
      <c r="AH789">
        <v>8</v>
      </c>
      <c r="AI789">
        <v>30</v>
      </c>
      <c r="AJ789">
        <f t="shared" si="91"/>
        <v>3964.6643109540637</v>
      </c>
      <c r="AK789">
        <f t="shared" si="91"/>
        <v>530.035335689046</v>
      </c>
      <c r="AL789">
        <f t="shared" si="91"/>
        <v>233.2155477031802</v>
      </c>
      <c r="AM789">
        <f t="shared" si="91"/>
        <v>275.61837455830386</v>
      </c>
      <c r="AN789">
        <f t="shared" si="91"/>
        <v>169.61130742049468</v>
      </c>
      <c r="AO789">
        <f t="shared" si="91"/>
        <v>636.0424028268551</v>
      </c>
      <c r="AP789" s="26">
        <v>0.005</v>
      </c>
      <c r="AS789" s="26">
        <v>0.022</v>
      </c>
      <c r="AW789" s="24">
        <v>5.039</v>
      </c>
    </row>
    <row r="790" spans="1:49" ht="12.75">
      <c r="A790" s="19">
        <v>37694</v>
      </c>
      <c r="B790" s="22">
        <v>73</v>
      </c>
      <c r="C790" s="21">
        <v>0.880787015</v>
      </c>
      <c r="D790" s="20">
        <v>0.880787015</v>
      </c>
      <c r="E790" s="24">
        <v>0</v>
      </c>
      <c r="F790">
        <v>38.98574466</v>
      </c>
      <c r="G790">
        <v>-76.55005368</v>
      </c>
      <c r="H790" s="26">
        <v>826.9</v>
      </c>
      <c r="I790" s="23">
        <f t="shared" si="93"/>
        <v>791.75</v>
      </c>
      <c r="J790">
        <f t="shared" si="94"/>
        <v>2048.357109870384</v>
      </c>
      <c r="K790" s="23">
        <f t="shared" si="95"/>
        <v>2291.857109870384</v>
      </c>
      <c r="L790" s="23">
        <f t="shared" si="92"/>
        <v>2310.8761098703844</v>
      </c>
      <c r="M790" s="23">
        <f t="shared" si="96"/>
        <v>2301.3666098703843</v>
      </c>
      <c r="N790" s="23">
        <v>1.4</v>
      </c>
      <c r="O790" s="23">
        <v>55.5</v>
      </c>
      <c r="P790" s="23">
        <v>44.6</v>
      </c>
      <c r="Q790" s="23">
        <f aca="true" t="shared" si="97" ref="Q790:Q853">AVERAGE(P789:P790)</f>
        <v>46.55</v>
      </c>
      <c r="S790">
        <v>7.7E-07</v>
      </c>
      <c r="T790">
        <v>9.8E-07</v>
      </c>
      <c r="U790">
        <v>1.03E-06</v>
      </c>
      <c r="V790">
        <v>2.3E-06</v>
      </c>
      <c r="W790">
        <v>1.03E-06</v>
      </c>
      <c r="X790">
        <v>-1.61E-07</v>
      </c>
      <c r="Y790" s="30">
        <v>769.3</v>
      </c>
      <c r="Z790" s="30">
        <v>291.6</v>
      </c>
      <c r="AA790" s="30">
        <v>285.6</v>
      </c>
      <c r="AB790" s="30">
        <v>15.4</v>
      </c>
      <c r="AD790">
        <v>164</v>
      </c>
      <c r="AE790">
        <v>25</v>
      </c>
      <c r="AF790">
        <v>16</v>
      </c>
      <c r="AG790">
        <v>11</v>
      </c>
      <c r="AH790">
        <v>9</v>
      </c>
      <c r="AI790">
        <v>16</v>
      </c>
      <c r="AJ790">
        <f t="shared" si="91"/>
        <v>3477.031802120141</v>
      </c>
      <c r="AK790">
        <f t="shared" si="91"/>
        <v>530.035335689046</v>
      </c>
      <c r="AL790">
        <f t="shared" si="91"/>
        <v>339.22261484098937</v>
      </c>
      <c r="AM790">
        <f t="shared" si="91"/>
        <v>233.2155477031802</v>
      </c>
      <c r="AN790">
        <f t="shared" si="91"/>
        <v>190.81272084805653</v>
      </c>
      <c r="AO790">
        <f t="shared" si="91"/>
        <v>339.22261484098937</v>
      </c>
      <c r="AP790" s="26">
        <v>0.004</v>
      </c>
      <c r="AS790" s="26">
        <v>0.023</v>
      </c>
      <c r="AW790" s="24">
        <v>5.04</v>
      </c>
    </row>
    <row r="791" spans="1:49" ht="12.75">
      <c r="A791" s="19">
        <v>37694</v>
      </c>
      <c r="B791" s="22">
        <v>73</v>
      </c>
      <c r="C791" s="21">
        <v>0.880902767</v>
      </c>
      <c r="D791" s="20">
        <v>0.880902767</v>
      </c>
      <c r="E791" s="24">
        <v>0</v>
      </c>
      <c r="F791">
        <v>38.98935372</v>
      </c>
      <c r="G791">
        <v>-76.55752659</v>
      </c>
      <c r="H791" s="26">
        <v>826</v>
      </c>
      <c r="I791" s="23">
        <f t="shared" si="93"/>
        <v>790.85</v>
      </c>
      <c r="J791">
        <f t="shared" si="94"/>
        <v>2057.801766815228</v>
      </c>
      <c r="K791" s="23">
        <f t="shared" si="95"/>
        <v>2301.301766815228</v>
      </c>
      <c r="L791" s="23">
        <f t="shared" si="92"/>
        <v>2320.320766815228</v>
      </c>
      <c r="M791" s="23">
        <f t="shared" si="96"/>
        <v>2310.811266815228</v>
      </c>
      <c r="N791" s="23">
        <v>1.5</v>
      </c>
      <c r="O791" s="23">
        <v>55.7</v>
      </c>
      <c r="P791" s="23">
        <v>45.1</v>
      </c>
      <c r="Q791" s="23">
        <f t="shared" si="97"/>
        <v>44.85</v>
      </c>
      <c r="S791"/>
      <c r="T791"/>
      <c r="Y791" s="30"/>
      <c r="Z791" s="30"/>
      <c r="AA791" s="30"/>
      <c r="AB791" s="30"/>
      <c r="AD791">
        <v>193</v>
      </c>
      <c r="AE791">
        <v>18</v>
      </c>
      <c r="AF791">
        <v>17</v>
      </c>
      <c r="AG791">
        <v>16</v>
      </c>
      <c r="AH791">
        <v>4</v>
      </c>
      <c r="AI791">
        <v>28</v>
      </c>
      <c r="AJ791">
        <f t="shared" si="91"/>
        <v>4091.8727915194345</v>
      </c>
      <c r="AK791">
        <f t="shared" si="91"/>
        <v>381.62544169611306</v>
      </c>
      <c r="AL791">
        <f t="shared" si="91"/>
        <v>360.42402826855124</v>
      </c>
      <c r="AM791">
        <f t="shared" si="91"/>
        <v>339.22261484098937</v>
      </c>
      <c r="AN791">
        <f t="shared" si="91"/>
        <v>84.80565371024734</v>
      </c>
      <c r="AO791">
        <f t="shared" si="91"/>
        <v>593.6395759717315</v>
      </c>
      <c r="AP791" s="26">
        <v>0.004</v>
      </c>
      <c r="AS791" s="26">
        <v>0.023</v>
      </c>
      <c r="AW791" s="24">
        <v>5.04</v>
      </c>
    </row>
    <row r="792" spans="1:49" ht="12.75">
      <c r="A792" s="19">
        <v>37694</v>
      </c>
      <c r="B792" s="22">
        <v>73</v>
      </c>
      <c r="C792" s="21">
        <v>0.881018519</v>
      </c>
      <c r="D792" s="20">
        <v>0.881018519</v>
      </c>
      <c r="E792" s="24">
        <v>0</v>
      </c>
      <c r="F792">
        <v>38.99330798</v>
      </c>
      <c r="G792">
        <v>-76.56459005</v>
      </c>
      <c r="H792" s="26">
        <v>824.4</v>
      </c>
      <c r="I792" s="23">
        <f t="shared" si="93"/>
        <v>789.25</v>
      </c>
      <c r="J792">
        <f t="shared" si="94"/>
        <v>2074.618837552818</v>
      </c>
      <c r="K792" s="23">
        <f t="shared" si="95"/>
        <v>2318.118837552818</v>
      </c>
      <c r="L792" s="23">
        <f t="shared" si="92"/>
        <v>2337.1378375528184</v>
      </c>
      <c r="M792" s="23">
        <f t="shared" si="96"/>
        <v>2327.6283375528183</v>
      </c>
      <c r="N792" s="23">
        <v>1.8</v>
      </c>
      <c r="O792" s="23">
        <v>56</v>
      </c>
      <c r="P792" s="23">
        <v>53.6</v>
      </c>
      <c r="Q792" s="23">
        <f t="shared" si="97"/>
        <v>49.35</v>
      </c>
      <c r="S792"/>
      <c r="T792"/>
      <c r="Y792" s="30"/>
      <c r="Z792" s="30"/>
      <c r="AA792" s="30"/>
      <c r="AB792" s="30"/>
      <c r="AC792">
        <v>1319</v>
      </c>
      <c r="AD792">
        <v>156</v>
      </c>
      <c r="AE792">
        <v>19</v>
      </c>
      <c r="AF792">
        <v>19</v>
      </c>
      <c r="AG792">
        <v>7</v>
      </c>
      <c r="AH792">
        <v>3</v>
      </c>
      <c r="AI792">
        <v>23</v>
      </c>
      <c r="AJ792">
        <f t="shared" si="91"/>
        <v>3307.4204946996465</v>
      </c>
      <c r="AK792">
        <f t="shared" si="91"/>
        <v>402.8268551236749</v>
      </c>
      <c r="AL792">
        <f t="shared" si="91"/>
        <v>402.8268551236749</v>
      </c>
      <c r="AM792">
        <f t="shared" si="91"/>
        <v>148.40989399293287</v>
      </c>
      <c r="AN792">
        <f t="shared" si="91"/>
        <v>63.60424028268551</v>
      </c>
      <c r="AO792">
        <f t="shared" si="91"/>
        <v>487.63250883392226</v>
      </c>
      <c r="AP792" s="26">
        <v>0.005</v>
      </c>
      <c r="AS792" s="26">
        <v>0.031</v>
      </c>
      <c r="AW792" s="24">
        <v>5.04</v>
      </c>
    </row>
    <row r="793" spans="1:49" ht="12.75">
      <c r="A793" s="19">
        <v>37694</v>
      </c>
      <c r="B793" s="22">
        <v>73</v>
      </c>
      <c r="C793" s="21">
        <v>0.881134272</v>
      </c>
      <c r="D793" s="20">
        <v>0.881134272</v>
      </c>
      <c r="E793" s="24">
        <v>0</v>
      </c>
      <c r="F793">
        <v>38.99742192</v>
      </c>
      <c r="G793">
        <v>-76.57118438</v>
      </c>
      <c r="H793" s="26">
        <v>824.6</v>
      </c>
      <c r="I793" s="23">
        <f t="shared" si="93"/>
        <v>789.45</v>
      </c>
      <c r="J793">
        <f t="shared" si="94"/>
        <v>2072.51484023441</v>
      </c>
      <c r="K793" s="23">
        <f t="shared" si="95"/>
        <v>2316.01484023441</v>
      </c>
      <c r="L793" s="23">
        <f t="shared" si="92"/>
        <v>2335.0338402344096</v>
      </c>
      <c r="M793" s="23">
        <f t="shared" si="96"/>
        <v>2325.5243402344095</v>
      </c>
      <c r="N793" s="23">
        <v>1.8</v>
      </c>
      <c r="O793" s="23">
        <v>55.8</v>
      </c>
      <c r="P793" s="23">
        <v>47.6</v>
      </c>
      <c r="Q793" s="23">
        <f t="shared" si="97"/>
        <v>50.6</v>
      </c>
      <c r="S793">
        <v>1.83E-06</v>
      </c>
      <c r="T793">
        <v>7.37E-07</v>
      </c>
      <c r="U793">
        <v>1.04E-06</v>
      </c>
      <c r="V793">
        <v>2.43E-06</v>
      </c>
      <c r="W793">
        <v>1.03E-06</v>
      </c>
      <c r="X793">
        <v>-1.06E-07</v>
      </c>
      <c r="Y793" s="30">
        <v>767.8</v>
      </c>
      <c r="Z793" s="30">
        <v>291.7</v>
      </c>
      <c r="AA793" s="30">
        <v>285.7</v>
      </c>
      <c r="AB793" s="30">
        <v>15.4</v>
      </c>
      <c r="AD793">
        <v>182</v>
      </c>
      <c r="AE793">
        <v>26</v>
      </c>
      <c r="AF793">
        <v>16</v>
      </c>
      <c r="AG793">
        <v>11</v>
      </c>
      <c r="AH793">
        <v>3</v>
      </c>
      <c r="AI793">
        <v>23</v>
      </c>
      <c r="AJ793">
        <f t="shared" si="91"/>
        <v>3858.6572438162543</v>
      </c>
      <c r="AK793">
        <f t="shared" si="91"/>
        <v>551.2367491166077</v>
      </c>
      <c r="AL793">
        <f t="shared" si="91"/>
        <v>339.22261484098937</v>
      </c>
      <c r="AM793">
        <f t="shared" si="91"/>
        <v>233.2155477031802</v>
      </c>
      <c r="AN793">
        <f t="shared" si="91"/>
        <v>63.60424028268551</v>
      </c>
      <c r="AO793">
        <f t="shared" si="91"/>
        <v>487.63250883392226</v>
      </c>
      <c r="AP793" s="26">
        <v>0.004</v>
      </c>
      <c r="AS793" s="26">
        <v>0.022</v>
      </c>
      <c r="AW793" s="24">
        <v>5.039</v>
      </c>
    </row>
    <row r="794" spans="1:49" ht="12.75">
      <c r="A794" s="19">
        <v>37694</v>
      </c>
      <c r="B794" s="22">
        <v>73</v>
      </c>
      <c r="C794" s="21">
        <v>0.881250024</v>
      </c>
      <c r="D794" s="20">
        <v>0.881250024</v>
      </c>
      <c r="E794" s="24">
        <v>0</v>
      </c>
      <c r="F794">
        <v>39.001598</v>
      </c>
      <c r="G794">
        <v>-76.57762244</v>
      </c>
      <c r="H794" s="26">
        <v>825.4</v>
      </c>
      <c r="I794" s="23">
        <f t="shared" si="93"/>
        <v>790.25</v>
      </c>
      <c r="J794">
        <f t="shared" si="94"/>
        <v>2064.1041778738136</v>
      </c>
      <c r="K794" s="23">
        <f t="shared" si="95"/>
        <v>2307.6041778738136</v>
      </c>
      <c r="L794" s="23">
        <f t="shared" si="92"/>
        <v>2326.623177873814</v>
      </c>
      <c r="M794" s="23">
        <f t="shared" si="96"/>
        <v>2317.1136778738137</v>
      </c>
      <c r="N794" s="23">
        <v>1.9</v>
      </c>
      <c r="O794" s="23">
        <v>55.9</v>
      </c>
      <c r="P794" s="23">
        <v>45</v>
      </c>
      <c r="Q794" s="23">
        <f t="shared" si="97"/>
        <v>46.3</v>
      </c>
      <c r="S794"/>
      <c r="T794"/>
      <c r="Y794" s="30"/>
      <c r="Z794" s="30"/>
      <c r="AA794" s="30"/>
      <c r="AB794" s="30"/>
      <c r="AD794">
        <v>159</v>
      </c>
      <c r="AE794">
        <v>20</v>
      </c>
      <c r="AF794">
        <v>13</v>
      </c>
      <c r="AG794">
        <v>11</v>
      </c>
      <c r="AH794">
        <v>5</v>
      </c>
      <c r="AI794">
        <v>23</v>
      </c>
      <c r="AJ794">
        <f t="shared" si="91"/>
        <v>3371.024734982332</v>
      </c>
      <c r="AK794">
        <f t="shared" si="91"/>
        <v>424.02826855123675</v>
      </c>
      <c r="AL794">
        <f t="shared" si="91"/>
        <v>275.61837455830386</v>
      </c>
      <c r="AM794">
        <f t="shared" si="91"/>
        <v>233.2155477031802</v>
      </c>
      <c r="AN794">
        <f t="shared" si="91"/>
        <v>106.00706713780919</v>
      </c>
      <c r="AO794">
        <f t="shared" si="91"/>
        <v>487.63250883392226</v>
      </c>
      <c r="AP794" s="26">
        <v>0.004</v>
      </c>
      <c r="AS794" s="26">
        <v>0.032</v>
      </c>
      <c r="AW794" s="24">
        <v>5.04</v>
      </c>
    </row>
    <row r="795" spans="1:49" ht="12.75">
      <c r="A795" s="19">
        <v>37694</v>
      </c>
      <c r="B795" s="22">
        <v>73</v>
      </c>
      <c r="C795" s="21">
        <v>0.881365716</v>
      </c>
      <c r="D795" s="20">
        <v>0.881365716</v>
      </c>
      <c r="E795" s="24">
        <v>0</v>
      </c>
      <c r="F795">
        <v>39.00575223</v>
      </c>
      <c r="G795">
        <v>-76.58406381</v>
      </c>
      <c r="H795" s="26">
        <v>825.6</v>
      </c>
      <c r="I795" s="23">
        <f t="shared" si="93"/>
        <v>790.45</v>
      </c>
      <c r="J795">
        <f t="shared" si="94"/>
        <v>2062.0028426637646</v>
      </c>
      <c r="K795" s="23">
        <f t="shared" si="95"/>
        <v>2305.5028426637646</v>
      </c>
      <c r="L795" s="23">
        <f t="shared" si="92"/>
        <v>2324.521842663765</v>
      </c>
      <c r="M795" s="23">
        <f t="shared" si="96"/>
        <v>2315.0123426637647</v>
      </c>
      <c r="N795" s="23">
        <v>1.6</v>
      </c>
      <c r="O795" s="23">
        <v>55.8</v>
      </c>
      <c r="P795" s="23">
        <v>47.6</v>
      </c>
      <c r="Q795" s="23">
        <f t="shared" si="97"/>
        <v>46.3</v>
      </c>
      <c r="S795"/>
      <c r="T795"/>
      <c r="Y795" s="30"/>
      <c r="Z795" s="30"/>
      <c r="AA795" s="30"/>
      <c r="AB795" s="30"/>
      <c r="AD795">
        <v>211</v>
      </c>
      <c r="AE795">
        <v>21</v>
      </c>
      <c r="AF795">
        <v>15</v>
      </c>
      <c r="AG795">
        <v>14</v>
      </c>
      <c r="AH795">
        <v>3</v>
      </c>
      <c r="AI795">
        <v>18</v>
      </c>
      <c r="AJ795">
        <f t="shared" si="91"/>
        <v>4473.498233215548</v>
      </c>
      <c r="AK795">
        <f t="shared" si="91"/>
        <v>445.22968197879857</v>
      </c>
      <c r="AL795">
        <f t="shared" si="91"/>
        <v>318.02120141342755</v>
      </c>
      <c r="AM795">
        <f t="shared" si="91"/>
        <v>296.81978798586573</v>
      </c>
      <c r="AN795">
        <f t="shared" si="91"/>
        <v>63.60424028268551</v>
      </c>
      <c r="AO795">
        <f t="shared" si="91"/>
        <v>381.62544169611306</v>
      </c>
      <c r="AP795" s="26">
        <v>0.004</v>
      </c>
      <c r="AS795" s="26">
        <v>0.022</v>
      </c>
      <c r="AW795" s="24">
        <v>5.04</v>
      </c>
    </row>
    <row r="796" spans="1:49" ht="12.75">
      <c r="A796" s="19">
        <v>37694</v>
      </c>
      <c r="B796" s="22">
        <v>73</v>
      </c>
      <c r="C796" s="21">
        <v>0.881481469</v>
      </c>
      <c r="D796" s="20">
        <v>0.881481469</v>
      </c>
      <c r="E796" s="24">
        <v>0</v>
      </c>
      <c r="F796">
        <v>39.00986755</v>
      </c>
      <c r="G796">
        <v>-76.59049871</v>
      </c>
      <c r="H796" s="26">
        <v>825.6</v>
      </c>
      <c r="I796" s="23">
        <f t="shared" si="93"/>
        <v>790.45</v>
      </c>
      <c r="J796">
        <f t="shared" si="94"/>
        <v>2062.0028426637646</v>
      </c>
      <c r="K796" s="23">
        <f t="shared" si="95"/>
        <v>2305.5028426637646</v>
      </c>
      <c r="L796" s="23">
        <f t="shared" si="92"/>
        <v>2324.521842663765</v>
      </c>
      <c r="M796" s="23">
        <f t="shared" si="96"/>
        <v>2315.0123426637647</v>
      </c>
      <c r="N796" s="23">
        <v>1.6</v>
      </c>
      <c r="O796" s="23">
        <v>55.8</v>
      </c>
      <c r="P796" s="23">
        <v>45.1</v>
      </c>
      <c r="Q796" s="23">
        <f t="shared" si="97"/>
        <v>46.35</v>
      </c>
      <c r="S796">
        <v>1.59E-06</v>
      </c>
      <c r="T796">
        <v>9.28E-07</v>
      </c>
      <c r="U796">
        <v>1.17E-06</v>
      </c>
      <c r="V796">
        <v>2.37E-06</v>
      </c>
      <c r="W796">
        <v>9.49E-07</v>
      </c>
      <c r="X796">
        <v>-8.59E-08</v>
      </c>
      <c r="Y796" s="30">
        <v>767.9</v>
      </c>
      <c r="Z796" s="30">
        <v>291.7</v>
      </c>
      <c r="AA796" s="30">
        <v>285.7</v>
      </c>
      <c r="AB796" s="30">
        <v>15.4</v>
      </c>
      <c r="AD796">
        <v>168</v>
      </c>
      <c r="AE796">
        <v>17</v>
      </c>
      <c r="AF796">
        <v>15</v>
      </c>
      <c r="AG796">
        <v>7</v>
      </c>
      <c r="AH796">
        <v>3</v>
      </c>
      <c r="AI796">
        <v>25</v>
      </c>
      <c r="AJ796">
        <f aca="true" t="shared" si="98" ref="AJ796:AO838">IF(AD796&gt;0,(AD796*(60/1))/2.83,"")</f>
        <v>3561.8374558303885</v>
      </c>
      <c r="AK796">
        <f t="shared" si="98"/>
        <v>360.42402826855124</v>
      </c>
      <c r="AL796">
        <f t="shared" si="98"/>
        <v>318.02120141342755</v>
      </c>
      <c r="AM796">
        <f t="shared" si="98"/>
        <v>148.40989399293287</v>
      </c>
      <c r="AN796">
        <f t="shared" si="98"/>
        <v>63.60424028268551</v>
      </c>
      <c r="AO796">
        <f t="shared" si="98"/>
        <v>530.035335689046</v>
      </c>
      <c r="AP796" s="26">
        <v>0.004</v>
      </c>
      <c r="AS796" s="26">
        <v>0.023</v>
      </c>
      <c r="AW796" s="24">
        <v>5.04</v>
      </c>
    </row>
    <row r="797" spans="1:49" ht="12.75">
      <c r="A797" s="19">
        <v>37694</v>
      </c>
      <c r="B797" s="22">
        <v>73</v>
      </c>
      <c r="C797" s="21">
        <v>0.881597221</v>
      </c>
      <c r="D797" s="20">
        <v>0.881597221</v>
      </c>
      <c r="E797" s="24">
        <v>0</v>
      </c>
      <c r="F797">
        <v>39.01420785</v>
      </c>
      <c r="G797">
        <v>-76.59693567</v>
      </c>
      <c r="H797" s="26">
        <v>824.6</v>
      </c>
      <c r="I797" s="23">
        <f t="shared" si="93"/>
        <v>789.45</v>
      </c>
      <c r="J797">
        <f t="shared" si="94"/>
        <v>2072.51484023441</v>
      </c>
      <c r="K797" s="23">
        <f t="shared" si="95"/>
        <v>2316.01484023441</v>
      </c>
      <c r="L797" s="23">
        <f t="shared" si="92"/>
        <v>2335.0338402344096</v>
      </c>
      <c r="M797" s="23">
        <f t="shared" si="96"/>
        <v>2325.5243402344095</v>
      </c>
      <c r="N797" s="23">
        <v>1.7</v>
      </c>
      <c r="O797" s="23">
        <v>55.8</v>
      </c>
      <c r="P797" s="23">
        <v>48.6</v>
      </c>
      <c r="Q797" s="23">
        <f t="shared" si="97"/>
        <v>46.85</v>
      </c>
      <c r="S797"/>
      <c r="T797"/>
      <c r="Y797" s="30"/>
      <c r="Z797" s="30"/>
      <c r="AA797" s="30"/>
      <c r="AB797" s="30"/>
      <c r="AD797">
        <v>179</v>
      </c>
      <c r="AE797">
        <v>24</v>
      </c>
      <c r="AF797">
        <v>23</v>
      </c>
      <c r="AG797">
        <v>7</v>
      </c>
      <c r="AH797">
        <v>6</v>
      </c>
      <c r="AI797">
        <v>17</v>
      </c>
      <c r="AJ797">
        <f t="shared" si="98"/>
        <v>3795.0530035335687</v>
      </c>
      <c r="AK797">
        <f t="shared" si="98"/>
        <v>508.8339222614841</v>
      </c>
      <c r="AL797">
        <f t="shared" si="98"/>
        <v>487.63250883392226</v>
      </c>
      <c r="AM797">
        <f t="shared" si="98"/>
        <v>148.40989399293287</v>
      </c>
      <c r="AN797">
        <f t="shared" si="98"/>
        <v>127.20848056537102</v>
      </c>
      <c r="AO797">
        <f t="shared" si="98"/>
        <v>360.42402826855124</v>
      </c>
      <c r="AP797" s="26">
        <v>0.004</v>
      </c>
      <c r="AS797" s="26">
        <v>0.011</v>
      </c>
      <c r="AW797" s="24">
        <v>5.04</v>
      </c>
    </row>
    <row r="798" spans="1:49" ht="12.75">
      <c r="A798" s="19">
        <v>37694</v>
      </c>
      <c r="B798" s="22">
        <v>73</v>
      </c>
      <c r="C798" s="21">
        <v>0.881712973</v>
      </c>
      <c r="D798" s="20">
        <v>0.881712973</v>
      </c>
      <c r="E798" s="24">
        <v>0</v>
      </c>
      <c r="F798">
        <v>39.01882128</v>
      </c>
      <c r="G798">
        <v>-76.60304601</v>
      </c>
      <c r="H798" s="26">
        <v>824.7</v>
      </c>
      <c r="I798" s="23">
        <f t="shared" si="93"/>
        <v>789.5500000000001</v>
      </c>
      <c r="J798">
        <f t="shared" si="94"/>
        <v>2071.4630414525086</v>
      </c>
      <c r="K798" s="23">
        <f t="shared" si="95"/>
        <v>2314.9630414525086</v>
      </c>
      <c r="L798" s="23">
        <f t="shared" si="92"/>
        <v>2333.9820414525084</v>
      </c>
      <c r="M798" s="23">
        <f t="shared" si="96"/>
        <v>2324.4725414525083</v>
      </c>
      <c r="N798" s="23">
        <v>1.7</v>
      </c>
      <c r="O798" s="23">
        <v>56</v>
      </c>
      <c r="P798" s="23">
        <v>45.8</v>
      </c>
      <c r="Q798" s="23">
        <f t="shared" si="97"/>
        <v>47.2</v>
      </c>
      <c r="S798"/>
      <c r="T798"/>
      <c r="Y798" s="30"/>
      <c r="Z798" s="30"/>
      <c r="AA798" s="30"/>
      <c r="AB798" s="30"/>
      <c r="AC798">
        <v>1008</v>
      </c>
      <c r="AD798">
        <v>163</v>
      </c>
      <c r="AE798">
        <v>22</v>
      </c>
      <c r="AF798">
        <v>21</v>
      </c>
      <c r="AG798">
        <v>11</v>
      </c>
      <c r="AH798">
        <v>3</v>
      </c>
      <c r="AI798">
        <v>21</v>
      </c>
      <c r="AJ798">
        <f t="shared" si="98"/>
        <v>3455.8303886925796</v>
      </c>
      <c r="AK798">
        <f t="shared" si="98"/>
        <v>466.4310954063604</v>
      </c>
      <c r="AL798">
        <f t="shared" si="98"/>
        <v>445.22968197879857</v>
      </c>
      <c r="AM798">
        <f t="shared" si="98"/>
        <v>233.2155477031802</v>
      </c>
      <c r="AN798">
        <f t="shared" si="98"/>
        <v>63.60424028268551</v>
      </c>
      <c r="AO798">
        <f t="shared" si="98"/>
        <v>445.22968197879857</v>
      </c>
      <c r="AP798" s="26">
        <v>0.007</v>
      </c>
      <c r="AS798" s="26">
        <v>0.031</v>
      </c>
      <c r="AW798" s="24">
        <v>5.041</v>
      </c>
    </row>
    <row r="799" spans="1:49" ht="12.75">
      <c r="A799" s="19">
        <v>37694</v>
      </c>
      <c r="B799" s="22">
        <v>73</v>
      </c>
      <c r="C799" s="21">
        <v>0.881828725</v>
      </c>
      <c r="D799" s="20">
        <v>0.881828725</v>
      </c>
      <c r="E799" s="24">
        <v>0</v>
      </c>
      <c r="F799">
        <v>39.02347218</v>
      </c>
      <c r="G799">
        <v>-76.60892299</v>
      </c>
      <c r="H799" s="26">
        <v>825.8</v>
      </c>
      <c r="I799" s="23">
        <f t="shared" si="93"/>
        <v>790.65</v>
      </c>
      <c r="J799">
        <f t="shared" si="94"/>
        <v>2059.902039067208</v>
      </c>
      <c r="K799" s="23">
        <f t="shared" si="95"/>
        <v>2303.402039067208</v>
      </c>
      <c r="L799" s="23">
        <f t="shared" si="92"/>
        <v>2322.421039067208</v>
      </c>
      <c r="M799" s="23">
        <f t="shared" si="96"/>
        <v>2312.9115390672077</v>
      </c>
      <c r="N799" s="23">
        <v>1.4</v>
      </c>
      <c r="O799" s="23">
        <v>55.6</v>
      </c>
      <c r="P799" s="23">
        <v>48.6</v>
      </c>
      <c r="Q799" s="23">
        <f t="shared" si="97"/>
        <v>47.2</v>
      </c>
      <c r="S799">
        <v>8.34E-07</v>
      </c>
      <c r="T799">
        <v>6.98E-07</v>
      </c>
      <c r="U799">
        <v>1.61E-06</v>
      </c>
      <c r="V799">
        <v>2.38E-06</v>
      </c>
      <c r="W799">
        <v>1.03E-06</v>
      </c>
      <c r="X799">
        <v>-1.02E-07</v>
      </c>
      <c r="Y799" s="30">
        <v>767.5</v>
      </c>
      <c r="Z799" s="30">
        <v>291.8</v>
      </c>
      <c r="AA799" s="30">
        <v>285.8</v>
      </c>
      <c r="AB799" s="30">
        <v>15.4</v>
      </c>
      <c r="AD799">
        <v>209</v>
      </c>
      <c r="AE799">
        <v>21</v>
      </c>
      <c r="AF799">
        <v>19</v>
      </c>
      <c r="AG799">
        <v>11</v>
      </c>
      <c r="AH799">
        <v>4</v>
      </c>
      <c r="AI799">
        <v>27</v>
      </c>
      <c r="AJ799">
        <f t="shared" si="98"/>
        <v>4431.095406360424</v>
      </c>
      <c r="AK799">
        <f t="shared" si="98"/>
        <v>445.22968197879857</v>
      </c>
      <c r="AL799">
        <f t="shared" si="98"/>
        <v>402.8268551236749</v>
      </c>
      <c r="AM799">
        <f t="shared" si="98"/>
        <v>233.2155477031802</v>
      </c>
      <c r="AN799">
        <f t="shared" si="98"/>
        <v>84.80565371024734</v>
      </c>
      <c r="AO799">
        <f t="shared" si="98"/>
        <v>572.4381625441696</v>
      </c>
      <c r="AP799" s="26">
        <v>0.003</v>
      </c>
      <c r="AS799" s="26">
        <v>0.031</v>
      </c>
      <c r="AW799" s="24">
        <v>5.039</v>
      </c>
    </row>
    <row r="800" spans="1:49" ht="12.75">
      <c r="A800" s="19">
        <v>37694</v>
      </c>
      <c r="B800" s="22">
        <v>73</v>
      </c>
      <c r="C800" s="21">
        <v>0.881944418</v>
      </c>
      <c r="D800" s="20">
        <v>0.881944418</v>
      </c>
      <c r="E800" s="24">
        <v>0</v>
      </c>
      <c r="F800">
        <v>39.02800084</v>
      </c>
      <c r="G800">
        <v>-76.61485228</v>
      </c>
      <c r="H800" s="26">
        <v>826.5</v>
      </c>
      <c r="I800" s="23">
        <f t="shared" si="93"/>
        <v>791.35</v>
      </c>
      <c r="J800">
        <f t="shared" si="94"/>
        <v>2052.5534090548767</v>
      </c>
      <c r="K800" s="23">
        <f t="shared" si="95"/>
        <v>2296.0534090548767</v>
      </c>
      <c r="L800" s="23">
        <f t="shared" si="92"/>
        <v>2315.0724090548765</v>
      </c>
      <c r="M800" s="23">
        <f t="shared" si="96"/>
        <v>2305.5629090548764</v>
      </c>
      <c r="N800" s="23">
        <v>1.3</v>
      </c>
      <c r="O800" s="23">
        <v>55.5</v>
      </c>
      <c r="P800" s="23">
        <v>45.1</v>
      </c>
      <c r="Q800" s="23">
        <f t="shared" si="97"/>
        <v>46.85</v>
      </c>
      <c r="S800"/>
      <c r="T800"/>
      <c r="Y800" s="30"/>
      <c r="Z800" s="30"/>
      <c r="AA800" s="30"/>
      <c r="AB800" s="30"/>
      <c r="AD800">
        <v>164</v>
      </c>
      <c r="AE800">
        <v>27</v>
      </c>
      <c r="AF800">
        <v>19</v>
      </c>
      <c r="AG800">
        <v>5</v>
      </c>
      <c r="AH800">
        <v>9</v>
      </c>
      <c r="AI800">
        <v>23</v>
      </c>
      <c r="AJ800">
        <f t="shared" si="98"/>
        <v>3477.031802120141</v>
      </c>
      <c r="AK800">
        <f t="shared" si="98"/>
        <v>572.4381625441696</v>
      </c>
      <c r="AL800">
        <f t="shared" si="98"/>
        <v>402.8268551236749</v>
      </c>
      <c r="AM800">
        <f t="shared" si="98"/>
        <v>106.00706713780919</v>
      </c>
      <c r="AN800">
        <f t="shared" si="98"/>
        <v>190.81272084805653</v>
      </c>
      <c r="AO800">
        <f t="shared" si="98"/>
        <v>487.63250883392226</v>
      </c>
      <c r="AP800" s="26">
        <v>0.004</v>
      </c>
      <c r="AS800" s="26">
        <v>0.012</v>
      </c>
      <c r="AW800" s="24">
        <v>5.039</v>
      </c>
    </row>
    <row r="801" spans="1:49" ht="12.75">
      <c r="A801" s="19">
        <v>37694</v>
      </c>
      <c r="B801" s="22">
        <v>73</v>
      </c>
      <c r="C801" s="21">
        <v>0.88206017</v>
      </c>
      <c r="D801" s="20">
        <v>0.88206017</v>
      </c>
      <c r="E801" s="24">
        <v>0</v>
      </c>
      <c r="F801">
        <v>39.03248503</v>
      </c>
      <c r="G801">
        <v>-76.62111326</v>
      </c>
      <c r="H801" s="26">
        <v>827.1</v>
      </c>
      <c r="I801" s="23">
        <f t="shared" si="93"/>
        <v>791.95</v>
      </c>
      <c r="J801">
        <f t="shared" si="94"/>
        <v>2046.2597552158038</v>
      </c>
      <c r="K801" s="23">
        <f t="shared" si="95"/>
        <v>2289.759755215804</v>
      </c>
      <c r="L801" s="23">
        <f t="shared" si="92"/>
        <v>2308.778755215804</v>
      </c>
      <c r="M801" s="23">
        <f t="shared" si="96"/>
        <v>2299.269255215804</v>
      </c>
      <c r="N801" s="23">
        <v>1.3</v>
      </c>
      <c r="O801" s="23">
        <v>55.5</v>
      </c>
      <c r="P801" s="23">
        <v>48.1</v>
      </c>
      <c r="Q801" s="23">
        <f t="shared" si="97"/>
        <v>46.6</v>
      </c>
      <c r="S801"/>
      <c r="T801"/>
      <c r="Y801" s="30"/>
      <c r="Z801" s="30"/>
      <c r="AA801" s="30"/>
      <c r="AB801" s="30"/>
      <c r="AD801">
        <v>169</v>
      </c>
      <c r="AE801">
        <v>23</v>
      </c>
      <c r="AF801">
        <v>15</v>
      </c>
      <c r="AG801">
        <v>9</v>
      </c>
      <c r="AH801">
        <v>4</v>
      </c>
      <c r="AI801">
        <v>25</v>
      </c>
      <c r="AJ801">
        <f t="shared" si="98"/>
        <v>3583.0388692579504</v>
      </c>
      <c r="AK801">
        <f t="shared" si="98"/>
        <v>487.63250883392226</v>
      </c>
      <c r="AL801">
        <f t="shared" si="98"/>
        <v>318.02120141342755</v>
      </c>
      <c r="AM801">
        <f t="shared" si="98"/>
        <v>190.81272084805653</v>
      </c>
      <c r="AN801">
        <f t="shared" si="98"/>
        <v>84.80565371024734</v>
      </c>
      <c r="AO801">
        <f t="shared" si="98"/>
        <v>530.035335689046</v>
      </c>
      <c r="AP801" s="26">
        <v>0.004</v>
      </c>
      <c r="AS801" s="26">
        <v>0.012</v>
      </c>
      <c r="AW801" s="24">
        <v>5.041</v>
      </c>
    </row>
    <row r="802" spans="1:49" ht="12.75">
      <c r="A802" s="19">
        <v>37694</v>
      </c>
      <c r="B802" s="22">
        <v>73</v>
      </c>
      <c r="C802" s="21">
        <v>0.882175922</v>
      </c>
      <c r="D802" s="20">
        <v>0.882175922</v>
      </c>
      <c r="E802" s="24">
        <v>0</v>
      </c>
      <c r="F802">
        <v>39.03685311</v>
      </c>
      <c r="G802">
        <v>-76.62767529</v>
      </c>
      <c r="H802" s="26">
        <v>827</v>
      </c>
      <c r="I802" s="23">
        <f t="shared" si="93"/>
        <v>791.85</v>
      </c>
      <c r="J802">
        <f t="shared" si="94"/>
        <v>2047.308366326176</v>
      </c>
      <c r="K802" s="23">
        <f t="shared" si="95"/>
        <v>2290.808366326176</v>
      </c>
      <c r="L802" s="23">
        <f t="shared" si="92"/>
        <v>2309.827366326176</v>
      </c>
      <c r="M802" s="23">
        <f t="shared" si="96"/>
        <v>2300.317866326176</v>
      </c>
      <c r="N802" s="23">
        <v>1.2</v>
      </c>
      <c r="O802" s="23">
        <v>55.6</v>
      </c>
      <c r="P802" s="23">
        <v>44.1</v>
      </c>
      <c r="Q802" s="23">
        <f t="shared" si="97"/>
        <v>46.1</v>
      </c>
      <c r="S802"/>
      <c r="T802"/>
      <c r="Y802" s="30"/>
      <c r="Z802" s="30"/>
      <c r="AA802" s="30"/>
      <c r="AB802" s="30"/>
      <c r="AD802">
        <v>197</v>
      </c>
      <c r="AE802">
        <v>18</v>
      </c>
      <c r="AF802">
        <v>16</v>
      </c>
      <c r="AG802">
        <v>17</v>
      </c>
      <c r="AH802">
        <v>2</v>
      </c>
      <c r="AI802">
        <v>22</v>
      </c>
      <c r="AJ802">
        <f t="shared" si="98"/>
        <v>4176.6784452296815</v>
      </c>
      <c r="AK802">
        <f t="shared" si="98"/>
        <v>381.62544169611306</v>
      </c>
      <c r="AL802">
        <f t="shared" si="98"/>
        <v>339.22261484098937</v>
      </c>
      <c r="AM802">
        <f t="shared" si="98"/>
        <v>360.42402826855124</v>
      </c>
      <c r="AN802">
        <f t="shared" si="98"/>
        <v>42.40282685512367</v>
      </c>
      <c r="AO802">
        <f t="shared" si="98"/>
        <v>466.4310954063604</v>
      </c>
      <c r="AP802" s="26">
        <v>0.005</v>
      </c>
      <c r="AS802" s="26">
        <v>0.022</v>
      </c>
      <c r="AW802" s="24">
        <v>5.039</v>
      </c>
    </row>
    <row r="803" spans="1:49" ht="12.75">
      <c r="A803" s="19">
        <v>37694</v>
      </c>
      <c r="B803" s="22">
        <v>73</v>
      </c>
      <c r="C803" s="21">
        <v>0.882291675</v>
      </c>
      <c r="D803" s="20">
        <v>0.882291675</v>
      </c>
      <c r="E803" s="24">
        <v>0</v>
      </c>
      <c r="F803">
        <v>39.0410325</v>
      </c>
      <c r="G803">
        <v>-76.63448856</v>
      </c>
      <c r="H803" s="26">
        <v>826.9</v>
      </c>
      <c r="I803" s="23">
        <f t="shared" si="93"/>
        <v>791.75</v>
      </c>
      <c r="J803">
        <f t="shared" si="94"/>
        <v>2048.357109870384</v>
      </c>
      <c r="K803" s="23">
        <f t="shared" si="95"/>
        <v>2291.857109870384</v>
      </c>
      <c r="L803" s="23">
        <f t="shared" si="92"/>
        <v>2310.8761098703844</v>
      </c>
      <c r="M803" s="23">
        <f t="shared" si="96"/>
        <v>2301.3666098703843</v>
      </c>
      <c r="N803" s="23">
        <v>1.3</v>
      </c>
      <c r="O803" s="23">
        <v>55.6</v>
      </c>
      <c r="P803" s="23">
        <v>47.2</v>
      </c>
      <c r="Q803" s="23">
        <f t="shared" si="97"/>
        <v>45.650000000000006</v>
      </c>
      <c r="S803">
        <v>1.13E-06</v>
      </c>
      <c r="T803">
        <v>9.98E-07</v>
      </c>
      <c r="U803">
        <v>1.15E-06</v>
      </c>
      <c r="V803">
        <v>2.41E-06</v>
      </c>
      <c r="W803">
        <v>9.83E-07</v>
      </c>
      <c r="X803">
        <v>-9.88E-08</v>
      </c>
      <c r="Y803" s="30">
        <v>769.4</v>
      </c>
      <c r="Z803" s="30">
        <v>291.9</v>
      </c>
      <c r="AA803" s="30">
        <v>285.8</v>
      </c>
      <c r="AB803" s="30">
        <v>15.4</v>
      </c>
      <c r="AD803">
        <v>166</v>
      </c>
      <c r="AE803">
        <v>25</v>
      </c>
      <c r="AF803">
        <v>18</v>
      </c>
      <c r="AG803">
        <v>10</v>
      </c>
      <c r="AH803">
        <v>8</v>
      </c>
      <c r="AI803">
        <v>20</v>
      </c>
      <c r="AJ803">
        <f t="shared" si="98"/>
        <v>3519.434628975265</v>
      </c>
      <c r="AK803">
        <f t="shared" si="98"/>
        <v>530.035335689046</v>
      </c>
      <c r="AL803">
        <f t="shared" si="98"/>
        <v>381.62544169611306</v>
      </c>
      <c r="AM803">
        <f t="shared" si="98"/>
        <v>212.01413427561837</v>
      </c>
      <c r="AN803">
        <f t="shared" si="98"/>
        <v>169.61130742049468</v>
      </c>
      <c r="AO803">
        <f t="shared" si="98"/>
        <v>424.02826855123675</v>
      </c>
      <c r="AP803" s="26">
        <v>0.005</v>
      </c>
      <c r="AS803" s="26">
        <v>0.012</v>
      </c>
      <c r="AW803" s="24">
        <v>5.04</v>
      </c>
    </row>
    <row r="804" spans="1:49" ht="12.75">
      <c r="A804" s="19">
        <v>37694</v>
      </c>
      <c r="B804" s="22">
        <v>73</v>
      </c>
      <c r="C804" s="21">
        <v>0.882407427</v>
      </c>
      <c r="D804" s="20">
        <v>0.882407427</v>
      </c>
      <c r="E804" s="24">
        <v>0</v>
      </c>
      <c r="F804">
        <v>39.04496144</v>
      </c>
      <c r="G804">
        <v>-76.64144945</v>
      </c>
      <c r="H804" s="26">
        <v>827</v>
      </c>
      <c r="I804" s="23">
        <f t="shared" si="93"/>
        <v>791.85</v>
      </c>
      <c r="J804">
        <f t="shared" si="94"/>
        <v>2047.308366326176</v>
      </c>
      <c r="K804" s="23">
        <f t="shared" si="95"/>
        <v>2290.808366326176</v>
      </c>
      <c r="L804" s="23">
        <f t="shared" si="92"/>
        <v>2309.827366326176</v>
      </c>
      <c r="M804" s="23">
        <f t="shared" si="96"/>
        <v>2300.317866326176</v>
      </c>
      <c r="N804" s="23">
        <v>1.2</v>
      </c>
      <c r="O804" s="23">
        <v>55.7</v>
      </c>
      <c r="P804" s="23">
        <v>45</v>
      </c>
      <c r="Q804" s="23">
        <f t="shared" si="97"/>
        <v>46.1</v>
      </c>
      <c r="S804"/>
      <c r="T804"/>
      <c r="Y804" s="30"/>
      <c r="Z804" s="30"/>
      <c r="AA804" s="30"/>
      <c r="AB804" s="30"/>
      <c r="AC804">
        <v>1191</v>
      </c>
      <c r="AD804">
        <v>203</v>
      </c>
      <c r="AE804">
        <v>26</v>
      </c>
      <c r="AF804">
        <v>19</v>
      </c>
      <c r="AG804">
        <v>10</v>
      </c>
      <c r="AH804">
        <v>2</v>
      </c>
      <c r="AI804">
        <v>30</v>
      </c>
      <c r="AJ804">
        <f t="shared" si="98"/>
        <v>4303.886925795053</v>
      </c>
      <c r="AK804">
        <f t="shared" si="98"/>
        <v>551.2367491166077</v>
      </c>
      <c r="AL804">
        <f t="shared" si="98"/>
        <v>402.8268551236749</v>
      </c>
      <c r="AM804">
        <f t="shared" si="98"/>
        <v>212.01413427561837</v>
      </c>
      <c r="AN804">
        <f t="shared" si="98"/>
        <v>42.40282685512367</v>
      </c>
      <c r="AO804">
        <f t="shared" si="98"/>
        <v>636.0424028268551</v>
      </c>
      <c r="AP804" s="26">
        <v>0.004</v>
      </c>
      <c r="AS804" s="26">
        <v>0.012</v>
      </c>
      <c r="AW804" s="24">
        <v>5.04</v>
      </c>
    </row>
    <row r="805" spans="1:49" ht="12.75">
      <c r="A805" s="19">
        <v>37694</v>
      </c>
      <c r="B805" s="22">
        <v>73</v>
      </c>
      <c r="C805" s="21">
        <v>0.882523119</v>
      </c>
      <c r="D805" s="20">
        <v>0.882523119</v>
      </c>
      <c r="E805" s="24">
        <v>0</v>
      </c>
      <c r="F805">
        <v>39.04902865</v>
      </c>
      <c r="G805">
        <v>-76.64834385</v>
      </c>
      <c r="H805" s="26">
        <v>826.8</v>
      </c>
      <c r="I805" s="23">
        <f t="shared" si="93"/>
        <v>791.65</v>
      </c>
      <c r="J805">
        <f t="shared" si="94"/>
        <v>2049.4059858818837</v>
      </c>
      <c r="K805" s="23">
        <f t="shared" si="95"/>
        <v>2292.9059858818837</v>
      </c>
      <c r="L805" s="23">
        <f t="shared" si="92"/>
        <v>2311.924985881884</v>
      </c>
      <c r="M805" s="23">
        <f t="shared" si="96"/>
        <v>2302.415485881884</v>
      </c>
      <c r="N805" s="23">
        <v>1.3</v>
      </c>
      <c r="O805" s="23">
        <v>55.6</v>
      </c>
      <c r="P805" s="23">
        <v>48</v>
      </c>
      <c r="Q805" s="23">
        <f t="shared" si="97"/>
        <v>46.5</v>
      </c>
      <c r="S805"/>
      <c r="T805"/>
      <c r="Y805" s="30"/>
      <c r="Z805" s="30"/>
      <c r="AA805" s="30"/>
      <c r="AB805" s="30"/>
      <c r="AD805">
        <v>149</v>
      </c>
      <c r="AE805">
        <v>11</v>
      </c>
      <c r="AF805">
        <v>18</v>
      </c>
      <c r="AG805">
        <v>7</v>
      </c>
      <c r="AH805">
        <v>5</v>
      </c>
      <c r="AI805">
        <v>23</v>
      </c>
      <c r="AJ805">
        <f t="shared" si="98"/>
        <v>3159.010600706714</v>
      </c>
      <c r="AK805">
        <f t="shared" si="98"/>
        <v>233.2155477031802</v>
      </c>
      <c r="AL805">
        <f t="shared" si="98"/>
        <v>381.62544169611306</v>
      </c>
      <c r="AM805">
        <f t="shared" si="98"/>
        <v>148.40989399293287</v>
      </c>
      <c r="AN805">
        <f t="shared" si="98"/>
        <v>106.00706713780919</v>
      </c>
      <c r="AO805">
        <f t="shared" si="98"/>
        <v>487.63250883392226</v>
      </c>
      <c r="AP805" s="26">
        <v>0.004</v>
      </c>
      <c r="AS805" s="26">
        <v>0.001</v>
      </c>
      <c r="AW805" s="24">
        <v>5.039</v>
      </c>
    </row>
    <row r="806" spans="1:49" ht="12.75">
      <c r="A806" s="19">
        <v>37694</v>
      </c>
      <c r="B806" s="22">
        <v>73</v>
      </c>
      <c r="C806" s="21">
        <v>0.882638872</v>
      </c>
      <c r="D806" s="20">
        <v>0.882638872</v>
      </c>
      <c r="E806" s="24">
        <v>0</v>
      </c>
      <c r="F806">
        <v>39.05312809</v>
      </c>
      <c r="G806">
        <v>-76.65515853</v>
      </c>
      <c r="H806" s="26">
        <v>826.5</v>
      </c>
      <c r="I806" s="23">
        <f t="shared" si="93"/>
        <v>791.35</v>
      </c>
      <c r="J806">
        <f t="shared" si="94"/>
        <v>2052.5534090548767</v>
      </c>
      <c r="K806" s="23">
        <f t="shared" si="95"/>
        <v>2296.0534090548767</v>
      </c>
      <c r="L806" s="23">
        <f t="shared" si="92"/>
        <v>2315.0724090548765</v>
      </c>
      <c r="M806" s="23">
        <f t="shared" si="96"/>
        <v>2305.5629090548764</v>
      </c>
      <c r="N806" s="23">
        <v>1.6</v>
      </c>
      <c r="O806" s="23">
        <v>55.5</v>
      </c>
      <c r="P806" s="23">
        <v>44</v>
      </c>
      <c r="Q806" s="23">
        <f t="shared" si="97"/>
        <v>46</v>
      </c>
      <c r="S806">
        <v>1.24E-06</v>
      </c>
      <c r="T806">
        <v>6.23E-07</v>
      </c>
      <c r="U806">
        <v>5.26E-07</v>
      </c>
      <c r="V806">
        <v>2.41E-06</v>
      </c>
      <c r="W806">
        <v>9.83E-07</v>
      </c>
      <c r="X806">
        <v>-1.07E-07</v>
      </c>
      <c r="Y806" s="30">
        <v>769.2</v>
      </c>
      <c r="Z806" s="30">
        <v>291.9</v>
      </c>
      <c r="AA806" s="30">
        <v>285.9</v>
      </c>
      <c r="AB806" s="30">
        <v>15.4</v>
      </c>
      <c r="AD806">
        <v>189</v>
      </c>
      <c r="AE806">
        <v>25</v>
      </c>
      <c r="AF806">
        <v>24</v>
      </c>
      <c r="AG806">
        <v>10</v>
      </c>
      <c r="AH806">
        <v>7</v>
      </c>
      <c r="AI806">
        <v>35</v>
      </c>
      <c r="AJ806">
        <f t="shared" si="98"/>
        <v>4007.067137809187</v>
      </c>
      <c r="AK806">
        <f t="shared" si="98"/>
        <v>530.035335689046</v>
      </c>
      <c r="AL806">
        <f t="shared" si="98"/>
        <v>508.8339222614841</v>
      </c>
      <c r="AM806">
        <f t="shared" si="98"/>
        <v>212.01413427561837</v>
      </c>
      <c r="AN806">
        <f t="shared" si="98"/>
        <v>148.40989399293287</v>
      </c>
      <c r="AO806">
        <f t="shared" si="98"/>
        <v>742.0494699646642</v>
      </c>
      <c r="AP806" s="26">
        <v>0.004</v>
      </c>
      <c r="AS806" s="26">
        <v>0.001</v>
      </c>
      <c r="AW806" s="24">
        <v>5.039</v>
      </c>
    </row>
    <row r="807" spans="1:49" ht="12.75">
      <c r="A807" s="19">
        <v>37694</v>
      </c>
      <c r="B807" s="22">
        <v>73</v>
      </c>
      <c r="C807" s="21">
        <v>0.882754624</v>
      </c>
      <c r="D807" s="20">
        <v>0.882754624</v>
      </c>
      <c r="E807" s="24">
        <v>0</v>
      </c>
      <c r="F807">
        <v>39.05741969</v>
      </c>
      <c r="G807">
        <v>-76.66187405</v>
      </c>
      <c r="H807" s="26">
        <v>825.6</v>
      </c>
      <c r="I807" s="23">
        <f t="shared" si="93"/>
        <v>790.45</v>
      </c>
      <c r="J807">
        <f t="shared" si="94"/>
        <v>2062.0028426637646</v>
      </c>
      <c r="K807" s="23">
        <f t="shared" si="95"/>
        <v>2305.5028426637646</v>
      </c>
      <c r="L807" s="23">
        <f t="shared" si="92"/>
        <v>2324.521842663765</v>
      </c>
      <c r="M807" s="23">
        <f t="shared" si="96"/>
        <v>2315.0123426637647</v>
      </c>
      <c r="N807" s="23">
        <v>1.6</v>
      </c>
      <c r="O807" s="23">
        <v>55.3</v>
      </c>
      <c r="P807" s="23">
        <v>48.1</v>
      </c>
      <c r="Q807" s="23">
        <f t="shared" si="97"/>
        <v>46.05</v>
      </c>
      <c r="S807"/>
      <c r="T807"/>
      <c r="Y807" s="30"/>
      <c r="Z807" s="30"/>
      <c r="AA807" s="30"/>
      <c r="AB807" s="30"/>
      <c r="AD807">
        <v>206</v>
      </c>
      <c r="AE807">
        <v>18</v>
      </c>
      <c r="AF807">
        <v>22</v>
      </c>
      <c r="AG807">
        <v>5</v>
      </c>
      <c r="AH807">
        <v>6</v>
      </c>
      <c r="AI807">
        <v>36</v>
      </c>
      <c r="AJ807">
        <f t="shared" si="98"/>
        <v>4367.491166077739</v>
      </c>
      <c r="AK807">
        <f t="shared" si="98"/>
        <v>381.62544169611306</v>
      </c>
      <c r="AL807">
        <f t="shared" si="98"/>
        <v>466.4310954063604</v>
      </c>
      <c r="AM807">
        <f t="shared" si="98"/>
        <v>106.00706713780919</v>
      </c>
      <c r="AN807">
        <f t="shared" si="98"/>
        <v>127.20848056537102</v>
      </c>
      <c r="AO807">
        <f t="shared" si="98"/>
        <v>763.2508833922261</v>
      </c>
      <c r="AP807" s="26">
        <v>0.004</v>
      </c>
      <c r="AS807" s="26">
        <v>0.022</v>
      </c>
      <c r="AW807" s="24">
        <v>0.002</v>
      </c>
    </row>
    <row r="808" spans="1:49" ht="12.75">
      <c r="A808" s="19">
        <v>37694</v>
      </c>
      <c r="B808" s="22">
        <v>73</v>
      </c>
      <c r="C808" s="21">
        <v>0.882870376</v>
      </c>
      <c r="D808" s="20">
        <v>0.882870376</v>
      </c>
      <c r="E808" s="24">
        <v>0</v>
      </c>
      <c r="F808">
        <v>39.06166975</v>
      </c>
      <c r="G808">
        <v>-76.6684531</v>
      </c>
      <c r="H808" s="26">
        <v>825.6</v>
      </c>
      <c r="I808" s="23">
        <f t="shared" si="93"/>
        <v>790.45</v>
      </c>
      <c r="J808">
        <f t="shared" si="94"/>
        <v>2062.0028426637646</v>
      </c>
      <c r="K808" s="23">
        <f t="shared" si="95"/>
        <v>2305.5028426637646</v>
      </c>
      <c r="L808" s="23">
        <f t="shared" si="92"/>
        <v>2324.521842663765</v>
      </c>
      <c r="M808" s="23">
        <f t="shared" si="96"/>
        <v>2315.0123426637647</v>
      </c>
      <c r="N808" s="23">
        <v>1.7</v>
      </c>
      <c r="O808" s="23">
        <v>55.1</v>
      </c>
      <c r="P808" s="23">
        <v>45.6</v>
      </c>
      <c r="Q808" s="23">
        <f t="shared" si="97"/>
        <v>46.85</v>
      </c>
      <c r="S808"/>
      <c r="T808"/>
      <c r="Y808" s="30"/>
      <c r="Z808" s="30"/>
      <c r="AA808" s="30"/>
      <c r="AB808" s="30"/>
      <c r="AD808">
        <v>190</v>
      </c>
      <c r="AE808">
        <v>25</v>
      </c>
      <c r="AF808">
        <v>28</v>
      </c>
      <c r="AG808">
        <v>16</v>
      </c>
      <c r="AH808">
        <v>6</v>
      </c>
      <c r="AI808">
        <v>27</v>
      </c>
      <c r="AJ808">
        <f t="shared" si="98"/>
        <v>4028.268551236749</v>
      </c>
      <c r="AK808">
        <f t="shared" si="98"/>
        <v>530.035335689046</v>
      </c>
      <c r="AL808">
        <f t="shared" si="98"/>
        <v>593.6395759717315</v>
      </c>
      <c r="AM808">
        <f t="shared" si="98"/>
        <v>339.22261484098937</v>
      </c>
      <c r="AN808">
        <f t="shared" si="98"/>
        <v>127.20848056537102</v>
      </c>
      <c r="AO808">
        <f t="shared" si="98"/>
        <v>572.4381625441696</v>
      </c>
      <c r="AP808" s="26">
        <v>0.004</v>
      </c>
      <c r="AS808" s="26">
        <v>0.009</v>
      </c>
      <c r="AW808" s="24">
        <v>0.006</v>
      </c>
    </row>
    <row r="809" spans="1:49" ht="12.75">
      <c r="A809" s="19">
        <v>37694</v>
      </c>
      <c r="B809" s="22">
        <v>73</v>
      </c>
      <c r="C809" s="21">
        <v>0.882986128</v>
      </c>
      <c r="D809" s="20">
        <v>0.882986128</v>
      </c>
      <c r="E809" s="24">
        <v>0</v>
      </c>
      <c r="F809">
        <v>39.06588221</v>
      </c>
      <c r="G809">
        <v>-76.67509253</v>
      </c>
      <c r="H809" s="26">
        <v>826.1</v>
      </c>
      <c r="I809" s="23">
        <f t="shared" si="93"/>
        <v>790.95</v>
      </c>
      <c r="J809">
        <f t="shared" si="94"/>
        <v>2056.751829859473</v>
      </c>
      <c r="K809" s="23">
        <f t="shared" si="95"/>
        <v>2300.251829859473</v>
      </c>
      <c r="L809" s="23">
        <f t="shared" si="92"/>
        <v>2319.2708298594735</v>
      </c>
      <c r="M809" s="23">
        <f t="shared" si="96"/>
        <v>2309.7613298594733</v>
      </c>
      <c r="N809" s="23">
        <v>1.8</v>
      </c>
      <c r="O809" s="23">
        <v>55</v>
      </c>
      <c r="P809" s="23">
        <v>49</v>
      </c>
      <c r="Q809" s="23">
        <f t="shared" si="97"/>
        <v>47.3</v>
      </c>
      <c r="S809">
        <v>9.89E-07</v>
      </c>
      <c r="T809">
        <v>1.07E-06</v>
      </c>
      <c r="U809">
        <v>1.36E-06</v>
      </c>
      <c r="V809">
        <v>2.33E-06</v>
      </c>
      <c r="W809">
        <v>1.02E-06</v>
      </c>
      <c r="X809">
        <v>-6.42E-08</v>
      </c>
      <c r="Y809" s="30">
        <v>768.2</v>
      </c>
      <c r="Z809" s="30">
        <v>292</v>
      </c>
      <c r="AA809" s="30">
        <v>285.9</v>
      </c>
      <c r="AB809" s="30">
        <v>15.4</v>
      </c>
      <c r="AD809">
        <v>196</v>
      </c>
      <c r="AE809">
        <v>27</v>
      </c>
      <c r="AF809">
        <v>22</v>
      </c>
      <c r="AG809">
        <v>13</v>
      </c>
      <c r="AH809">
        <v>4</v>
      </c>
      <c r="AI809">
        <v>21</v>
      </c>
      <c r="AJ809">
        <f t="shared" si="98"/>
        <v>4155.47703180212</v>
      </c>
      <c r="AK809">
        <f t="shared" si="98"/>
        <v>572.4381625441696</v>
      </c>
      <c r="AL809">
        <f t="shared" si="98"/>
        <v>466.4310954063604</v>
      </c>
      <c r="AM809">
        <f t="shared" si="98"/>
        <v>275.61837455830386</v>
      </c>
      <c r="AN809">
        <f t="shared" si="98"/>
        <v>84.80565371024734</v>
      </c>
      <c r="AO809">
        <f t="shared" si="98"/>
        <v>445.22968197879857</v>
      </c>
      <c r="AP809" s="26">
        <v>0.006</v>
      </c>
      <c r="AS809" s="26">
        <v>0.011</v>
      </c>
      <c r="AW809" s="24">
        <v>0.008</v>
      </c>
    </row>
    <row r="810" spans="1:49" ht="12.75">
      <c r="A810" s="19">
        <v>37694</v>
      </c>
      <c r="B810" s="22">
        <v>73</v>
      </c>
      <c r="C810" s="21">
        <v>0.883101881</v>
      </c>
      <c r="D810" s="20">
        <v>0.883101881</v>
      </c>
      <c r="E810" s="24">
        <v>0</v>
      </c>
      <c r="F810">
        <v>39.06994409</v>
      </c>
      <c r="G810">
        <v>-76.68201531</v>
      </c>
      <c r="H810" s="26">
        <v>826</v>
      </c>
      <c r="I810" s="23">
        <f t="shared" si="93"/>
        <v>790.85</v>
      </c>
      <c r="J810">
        <f t="shared" si="94"/>
        <v>2057.801766815228</v>
      </c>
      <c r="K810" s="23">
        <f t="shared" si="95"/>
        <v>2301.301766815228</v>
      </c>
      <c r="L810" s="23">
        <f t="shared" si="92"/>
        <v>2320.320766815228</v>
      </c>
      <c r="M810" s="23">
        <f t="shared" si="96"/>
        <v>2310.811266815228</v>
      </c>
      <c r="N810" s="23">
        <v>1.7</v>
      </c>
      <c r="O810" s="23">
        <v>54.8</v>
      </c>
      <c r="P810" s="23">
        <v>44.6</v>
      </c>
      <c r="Q810" s="23">
        <f t="shared" si="97"/>
        <v>46.8</v>
      </c>
      <c r="S810"/>
      <c r="T810"/>
      <c r="Y810" s="30"/>
      <c r="Z810" s="30"/>
      <c r="AA810" s="30"/>
      <c r="AB810" s="30"/>
      <c r="AC810">
        <v>1133</v>
      </c>
      <c r="AD810">
        <v>203</v>
      </c>
      <c r="AE810">
        <v>33</v>
      </c>
      <c r="AF810">
        <v>18</v>
      </c>
      <c r="AG810">
        <v>10</v>
      </c>
      <c r="AH810">
        <v>3</v>
      </c>
      <c r="AI810">
        <v>30</v>
      </c>
      <c r="AJ810">
        <f t="shared" si="98"/>
        <v>4303.886925795053</v>
      </c>
      <c r="AK810">
        <f t="shared" si="98"/>
        <v>699.6466431095406</v>
      </c>
      <c r="AL810">
        <f t="shared" si="98"/>
        <v>381.62544169611306</v>
      </c>
      <c r="AM810">
        <f t="shared" si="98"/>
        <v>212.01413427561837</v>
      </c>
      <c r="AN810">
        <f t="shared" si="98"/>
        <v>63.60424028268551</v>
      </c>
      <c r="AO810">
        <f t="shared" si="98"/>
        <v>636.0424028268551</v>
      </c>
      <c r="AP810" s="26">
        <v>0.006</v>
      </c>
      <c r="AS810" s="26">
        <v>0.023</v>
      </c>
      <c r="AW810" s="24">
        <v>0.006</v>
      </c>
    </row>
    <row r="811" spans="1:49" ht="12.75">
      <c r="A811" s="19">
        <v>37694</v>
      </c>
      <c r="B811" s="22">
        <v>73</v>
      </c>
      <c r="C811" s="21">
        <v>0.883217573</v>
      </c>
      <c r="D811" s="20">
        <v>0.883217573</v>
      </c>
      <c r="E811" s="24">
        <v>0</v>
      </c>
      <c r="F811">
        <v>39.07385497</v>
      </c>
      <c r="G811">
        <v>-76.68912963</v>
      </c>
      <c r="H811" s="26">
        <v>825.3</v>
      </c>
      <c r="I811" s="23">
        <f t="shared" si="93"/>
        <v>790.15</v>
      </c>
      <c r="J811">
        <f t="shared" si="94"/>
        <v>2065.1550449179904</v>
      </c>
      <c r="K811" s="23">
        <f t="shared" si="95"/>
        <v>2308.6550449179904</v>
      </c>
      <c r="L811" s="23">
        <f t="shared" si="92"/>
        <v>2327.6740449179906</v>
      </c>
      <c r="M811" s="23">
        <f t="shared" si="96"/>
        <v>2318.1645449179905</v>
      </c>
      <c r="N811" s="23">
        <v>1.6</v>
      </c>
      <c r="O811" s="23">
        <v>54.8</v>
      </c>
      <c r="P811" s="23">
        <v>47.9</v>
      </c>
      <c r="Q811" s="23">
        <f t="shared" si="97"/>
        <v>46.25</v>
      </c>
      <c r="S811"/>
      <c r="T811"/>
      <c r="Y811" s="30"/>
      <c r="Z811" s="30"/>
      <c r="AA811" s="30"/>
      <c r="AB811" s="30"/>
      <c r="AD811">
        <v>228</v>
      </c>
      <c r="AE811">
        <v>30</v>
      </c>
      <c r="AF811">
        <v>18</v>
      </c>
      <c r="AG811">
        <v>9</v>
      </c>
      <c r="AH811">
        <v>6</v>
      </c>
      <c r="AI811">
        <v>28</v>
      </c>
      <c r="AJ811">
        <f t="shared" si="98"/>
        <v>4833.922261484099</v>
      </c>
      <c r="AK811">
        <f t="shared" si="98"/>
        <v>636.0424028268551</v>
      </c>
      <c r="AL811">
        <f t="shared" si="98"/>
        <v>381.62544169611306</v>
      </c>
      <c r="AM811">
        <f t="shared" si="98"/>
        <v>190.81272084805653</v>
      </c>
      <c r="AN811">
        <f t="shared" si="98"/>
        <v>127.20848056537102</v>
      </c>
      <c r="AO811">
        <f t="shared" si="98"/>
        <v>593.6395759717315</v>
      </c>
      <c r="AP811" s="26">
        <v>0.003</v>
      </c>
      <c r="AS811" s="26">
        <v>0.021</v>
      </c>
      <c r="AW811" s="24">
        <v>0.001</v>
      </c>
    </row>
    <row r="812" spans="1:49" ht="12.75">
      <c r="A812" s="19">
        <v>37694</v>
      </c>
      <c r="B812" s="22">
        <v>73</v>
      </c>
      <c r="C812" s="21">
        <v>0.883333325</v>
      </c>
      <c r="D812" s="20">
        <v>0.883333325</v>
      </c>
      <c r="E812" s="24">
        <v>0</v>
      </c>
      <c r="F812">
        <v>39.07756964</v>
      </c>
      <c r="G812">
        <v>-76.69625254</v>
      </c>
      <c r="H812" s="26">
        <v>825.3</v>
      </c>
      <c r="I812" s="23">
        <f t="shared" si="93"/>
        <v>790.15</v>
      </c>
      <c r="J812">
        <f t="shared" si="94"/>
        <v>2065.1550449179904</v>
      </c>
      <c r="K812" s="23">
        <f t="shared" si="95"/>
        <v>2308.6550449179904</v>
      </c>
      <c r="L812" s="23">
        <f t="shared" si="92"/>
        <v>2327.6740449179906</v>
      </c>
      <c r="M812" s="23">
        <f t="shared" si="96"/>
        <v>2318.1645449179905</v>
      </c>
      <c r="N812" s="23">
        <v>1.8</v>
      </c>
      <c r="O812" s="23">
        <v>54.7</v>
      </c>
      <c r="P812" s="23">
        <v>44.1</v>
      </c>
      <c r="Q812" s="23">
        <f t="shared" si="97"/>
        <v>46</v>
      </c>
      <c r="S812">
        <v>7.67E-07</v>
      </c>
      <c r="T812">
        <v>6.12E-07</v>
      </c>
      <c r="U812">
        <v>8.82E-07</v>
      </c>
      <c r="V812">
        <v>2.4E-06</v>
      </c>
      <c r="W812">
        <v>1.01E-06</v>
      </c>
      <c r="X812">
        <v>-2.13E-07</v>
      </c>
      <c r="Y812" s="30">
        <v>768</v>
      </c>
      <c r="Z812" s="30">
        <v>292.1</v>
      </c>
      <c r="AA812" s="30">
        <v>286</v>
      </c>
      <c r="AB812" s="30">
        <v>15.4</v>
      </c>
      <c r="AD812">
        <v>215</v>
      </c>
      <c r="AE812">
        <v>26</v>
      </c>
      <c r="AF812">
        <v>20</v>
      </c>
      <c r="AG812">
        <v>17</v>
      </c>
      <c r="AH812">
        <v>4</v>
      </c>
      <c r="AI812">
        <v>33</v>
      </c>
      <c r="AJ812">
        <f t="shared" si="98"/>
        <v>4558.303886925795</v>
      </c>
      <c r="AK812">
        <f t="shared" si="98"/>
        <v>551.2367491166077</v>
      </c>
      <c r="AL812">
        <f t="shared" si="98"/>
        <v>424.02826855123675</v>
      </c>
      <c r="AM812">
        <f t="shared" si="98"/>
        <v>360.42402826855124</v>
      </c>
      <c r="AN812">
        <f t="shared" si="98"/>
        <v>84.80565371024734</v>
      </c>
      <c r="AO812">
        <f t="shared" si="98"/>
        <v>699.6466431095406</v>
      </c>
      <c r="AP812" s="26">
        <v>0.006</v>
      </c>
      <c r="AS812" s="26">
        <v>0.013</v>
      </c>
      <c r="AW812" s="24">
        <v>0</v>
      </c>
    </row>
    <row r="813" spans="1:49" ht="12.75">
      <c r="A813" s="19">
        <v>37694</v>
      </c>
      <c r="B813" s="22">
        <v>73</v>
      </c>
      <c r="C813" s="21">
        <v>0.883449078</v>
      </c>
      <c r="D813" s="20">
        <v>0.883449078</v>
      </c>
      <c r="E813" s="24">
        <v>0</v>
      </c>
      <c r="F813">
        <v>39.08113507</v>
      </c>
      <c r="G813">
        <v>-76.70350585</v>
      </c>
      <c r="H813" s="26">
        <v>825.3</v>
      </c>
      <c r="I813" s="23">
        <f t="shared" si="93"/>
        <v>790.15</v>
      </c>
      <c r="J813">
        <f t="shared" si="94"/>
        <v>2065.1550449179904</v>
      </c>
      <c r="K813" s="23">
        <f t="shared" si="95"/>
        <v>2308.6550449179904</v>
      </c>
      <c r="L813" s="23">
        <f t="shared" si="92"/>
        <v>2327.6740449179906</v>
      </c>
      <c r="M813" s="23">
        <f t="shared" si="96"/>
        <v>2318.1645449179905</v>
      </c>
      <c r="N813" s="23">
        <v>1.9</v>
      </c>
      <c r="O813" s="23">
        <v>54.6</v>
      </c>
      <c r="P813" s="23">
        <v>46.6</v>
      </c>
      <c r="Q813" s="23">
        <f t="shared" si="97"/>
        <v>45.35</v>
      </c>
      <c r="S813"/>
      <c r="T813"/>
      <c r="Y813" s="30"/>
      <c r="Z813" s="30"/>
      <c r="AA813" s="30"/>
      <c r="AB813" s="30"/>
      <c r="AD813">
        <v>189</v>
      </c>
      <c r="AE813">
        <v>25</v>
      </c>
      <c r="AF813">
        <v>15</v>
      </c>
      <c r="AG813">
        <v>9</v>
      </c>
      <c r="AH813">
        <v>8</v>
      </c>
      <c r="AI813">
        <v>33</v>
      </c>
      <c r="AJ813">
        <f t="shared" si="98"/>
        <v>4007.067137809187</v>
      </c>
      <c r="AK813">
        <f t="shared" si="98"/>
        <v>530.035335689046</v>
      </c>
      <c r="AL813">
        <f t="shared" si="98"/>
        <v>318.02120141342755</v>
      </c>
      <c r="AM813">
        <f t="shared" si="98"/>
        <v>190.81272084805653</v>
      </c>
      <c r="AN813">
        <f t="shared" si="98"/>
        <v>169.61130742049468</v>
      </c>
      <c r="AO813">
        <f t="shared" si="98"/>
        <v>699.6466431095406</v>
      </c>
      <c r="AP813" s="26">
        <v>0.004</v>
      </c>
      <c r="AS813" s="26">
        <v>0.032</v>
      </c>
      <c r="AW813" s="24">
        <v>0.004</v>
      </c>
    </row>
    <row r="814" spans="1:49" ht="12.75">
      <c r="A814" s="19">
        <v>37694</v>
      </c>
      <c r="B814" s="22">
        <v>73</v>
      </c>
      <c r="C814" s="21">
        <v>0.88356483</v>
      </c>
      <c r="D814" s="20">
        <v>0.88356483</v>
      </c>
      <c r="E814" s="24">
        <v>0</v>
      </c>
      <c r="F814">
        <v>39.08441978</v>
      </c>
      <c r="G814">
        <v>-76.71101865</v>
      </c>
      <c r="H814" s="26">
        <v>824.8</v>
      </c>
      <c r="I814" s="23">
        <f t="shared" si="93"/>
        <v>789.65</v>
      </c>
      <c r="J814">
        <f t="shared" si="94"/>
        <v>2070.411375877143</v>
      </c>
      <c r="K814" s="23">
        <f t="shared" si="95"/>
        <v>2313.911375877143</v>
      </c>
      <c r="L814" s="23">
        <f t="shared" si="92"/>
        <v>2332.930375877143</v>
      </c>
      <c r="M814" s="23">
        <f t="shared" si="96"/>
        <v>2323.420875877143</v>
      </c>
      <c r="N814" s="23">
        <v>2</v>
      </c>
      <c r="O814" s="23">
        <v>54.4</v>
      </c>
      <c r="P814" s="23">
        <v>38.7</v>
      </c>
      <c r="Q814" s="23">
        <f t="shared" si="97"/>
        <v>42.650000000000006</v>
      </c>
      <c r="S814"/>
      <c r="T814"/>
      <c r="Y814" s="30"/>
      <c r="Z814" s="30"/>
      <c r="AA814" s="30"/>
      <c r="AB814" s="30"/>
      <c r="AD814">
        <v>184</v>
      </c>
      <c r="AE814">
        <v>25</v>
      </c>
      <c r="AF814">
        <v>23</v>
      </c>
      <c r="AG814">
        <v>14</v>
      </c>
      <c r="AH814">
        <v>8</v>
      </c>
      <c r="AI814">
        <v>25</v>
      </c>
      <c r="AJ814">
        <f t="shared" si="98"/>
        <v>3901.060070671378</v>
      </c>
      <c r="AK814">
        <f t="shared" si="98"/>
        <v>530.035335689046</v>
      </c>
      <c r="AL814">
        <f t="shared" si="98"/>
        <v>487.63250883392226</v>
      </c>
      <c r="AM814">
        <f t="shared" si="98"/>
        <v>296.81978798586573</v>
      </c>
      <c r="AN814">
        <f t="shared" si="98"/>
        <v>169.61130742049468</v>
      </c>
      <c r="AO814">
        <f t="shared" si="98"/>
        <v>530.035335689046</v>
      </c>
      <c r="AP814" s="26">
        <v>0.006</v>
      </c>
      <c r="AS814" s="26">
        <v>0.013</v>
      </c>
      <c r="AW814" s="24">
        <v>0.009</v>
      </c>
    </row>
    <row r="815" spans="1:49" ht="12.75">
      <c r="A815" s="19">
        <v>37694</v>
      </c>
      <c r="B815" s="22">
        <v>73</v>
      </c>
      <c r="C815" s="21">
        <v>0.883680582</v>
      </c>
      <c r="D815" s="20">
        <v>0.883680582</v>
      </c>
      <c r="E815" s="24">
        <v>0</v>
      </c>
      <c r="F815">
        <v>39.08741957</v>
      </c>
      <c r="G815">
        <v>-76.7187846</v>
      </c>
      <c r="H815" s="26">
        <v>824.7</v>
      </c>
      <c r="I815" s="23">
        <f t="shared" si="93"/>
        <v>789.5500000000001</v>
      </c>
      <c r="J815">
        <f t="shared" si="94"/>
        <v>2071.4630414525086</v>
      </c>
      <c r="K815" s="23">
        <f t="shared" si="95"/>
        <v>2314.9630414525086</v>
      </c>
      <c r="L815" s="23">
        <f t="shared" si="92"/>
        <v>2333.9820414525084</v>
      </c>
      <c r="M815" s="23">
        <f t="shared" si="96"/>
        <v>2324.4725414525083</v>
      </c>
      <c r="N815" s="23">
        <v>2.3</v>
      </c>
      <c r="O815" s="23">
        <v>55.2</v>
      </c>
      <c r="P815" s="23">
        <v>42.7</v>
      </c>
      <c r="Q815" s="23">
        <f t="shared" si="97"/>
        <v>40.7</v>
      </c>
      <c r="S815">
        <v>1.35E-06</v>
      </c>
      <c r="T815">
        <v>7.29E-07</v>
      </c>
      <c r="U815">
        <v>6.81E-07</v>
      </c>
      <c r="V815">
        <v>2.42E-06</v>
      </c>
      <c r="W815">
        <v>1.04E-06</v>
      </c>
      <c r="X815">
        <v>-1.57E-07</v>
      </c>
      <c r="Y815" s="30">
        <v>767.6</v>
      </c>
      <c r="Z815" s="30">
        <v>292.1</v>
      </c>
      <c r="AA815" s="30">
        <v>286</v>
      </c>
      <c r="AB815" s="30">
        <v>15.2</v>
      </c>
      <c r="AD815">
        <v>184</v>
      </c>
      <c r="AE815">
        <v>21</v>
      </c>
      <c r="AF815">
        <v>17</v>
      </c>
      <c r="AG815">
        <v>7</v>
      </c>
      <c r="AH815">
        <v>4</v>
      </c>
      <c r="AI815">
        <v>24</v>
      </c>
      <c r="AJ815">
        <f t="shared" si="98"/>
        <v>3901.060070671378</v>
      </c>
      <c r="AK815">
        <f t="shared" si="98"/>
        <v>445.22968197879857</v>
      </c>
      <c r="AL815">
        <f t="shared" si="98"/>
        <v>360.42402826855124</v>
      </c>
      <c r="AM815">
        <f t="shared" si="98"/>
        <v>148.40989399293287</v>
      </c>
      <c r="AN815">
        <f t="shared" si="98"/>
        <v>84.80565371024734</v>
      </c>
      <c r="AO815">
        <f t="shared" si="98"/>
        <v>508.8339222614841</v>
      </c>
      <c r="AP815" s="26">
        <v>0.006</v>
      </c>
      <c r="AS815" s="26">
        <v>0.011</v>
      </c>
      <c r="AW815" s="24">
        <v>0.007</v>
      </c>
    </row>
    <row r="816" spans="1:49" ht="12.75">
      <c r="A816" s="19">
        <v>37694</v>
      </c>
      <c r="B816" s="22">
        <v>73</v>
      </c>
      <c r="C816" s="21">
        <v>0.883796275</v>
      </c>
      <c r="D816" s="20">
        <v>0.883796275</v>
      </c>
      <c r="E816" s="24">
        <v>0</v>
      </c>
      <c r="F816">
        <v>39.08999254</v>
      </c>
      <c r="G816">
        <v>-76.72668764</v>
      </c>
      <c r="H816" s="26">
        <v>825</v>
      </c>
      <c r="I816" s="23">
        <f t="shared" si="93"/>
        <v>789.85</v>
      </c>
      <c r="J816">
        <f t="shared" si="94"/>
        <v>2068.308444211076</v>
      </c>
      <c r="K816" s="23">
        <f t="shared" si="95"/>
        <v>2311.808444211076</v>
      </c>
      <c r="L816" s="23">
        <f t="shared" si="92"/>
        <v>2330.827444211076</v>
      </c>
      <c r="M816" s="23">
        <f t="shared" si="96"/>
        <v>2321.317944211076</v>
      </c>
      <c r="N816" s="23">
        <v>2.5</v>
      </c>
      <c r="O816" s="23">
        <v>55.7</v>
      </c>
      <c r="P816" s="23">
        <v>43.4</v>
      </c>
      <c r="Q816" s="23">
        <f t="shared" si="97"/>
        <v>43.05</v>
      </c>
      <c r="S816"/>
      <c r="T816"/>
      <c r="Y816" s="30"/>
      <c r="Z816" s="30"/>
      <c r="AA816" s="30"/>
      <c r="AB816" s="30"/>
      <c r="AC816">
        <v>963</v>
      </c>
      <c r="AD816">
        <v>174</v>
      </c>
      <c r="AE816">
        <v>26</v>
      </c>
      <c r="AF816">
        <v>11</v>
      </c>
      <c r="AG816">
        <v>7</v>
      </c>
      <c r="AH816">
        <v>5</v>
      </c>
      <c r="AI816">
        <v>32</v>
      </c>
      <c r="AJ816">
        <f t="shared" si="98"/>
        <v>3689.04593639576</v>
      </c>
      <c r="AK816">
        <f t="shared" si="98"/>
        <v>551.2367491166077</v>
      </c>
      <c r="AL816">
        <f t="shared" si="98"/>
        <v>233.2155477031802</v>
      </c>
      <c r="AM816">
        <f t="shared" si="98"/>
        <v>148.40989399293287</v>
      </c>
      <c r="AN816">
        <f t="shared" si="98"/>
        <v>106.00706713780919</v>
      </c>
      <c r="AO816">
        <f t="shared" si="98"/>
        <v>678.4452296819787</v>
      </c>
      <c r="AP816" s="26">
        <v>0.004</v>
      </c>
      <c r="AS816" s="26">
        <v>0.011</v>
      </c>
      <c r="AW816" s="24">
        <v>0.004</v>
      </c>
    </row>
    <row r="817" spans="1:49" ht="12.75">
      <c r="A817" s="19">
        <v>37694</v>
      </c>
      <c r="B817" s="22">
        <v>73</v>
      </c>
      <c r="C817" s="21">
        <v>0.883912027</v>
      </c>
      <c r="D817" s="20">
        <v>0.883912027</v>
      </c>
      <c r="E817" s="24">
        <v>0</v>
      </c>
      <c r="F817">
        <v>39.09201477</v>
      </c>
      <c r="G817">
        <v>-76.73493967</v>
      </c>
      <c r="H817" s="26">
        <v>825</v>
      </c>
      <c r="I817" s="23">
        <f t="shared" si="93"/>
        <v>789.85</v>
      </c>
      <c r="J817">
        <f t="shared" si="94"/>
        <v>2068.308444211076</v>
      </c>
      <c r="K817" s="23">
        <f t="shared" si="95"/>
        <v>2311.808444211076</v>
      </c>
      <c r="L817" s="23">
        <f t="shared" si="92"/>
        <v>2330.827444211076</v>
      </c>
      <c r="M817" s="23">
        <f t="shared" si="96"/>
        <v>2321.317944211076</v>
      </c>
      <c r="N817" s="23">
        <v>2.2</v>
      </c>
      <c r="O817" s="23">
        <v>55.1</v>
      </c>
      <c r="P817" s="23">
        <v>46.7</v>
      </c>
      <c r="Q817" s="23">
        <f t="shared" si="97"/>
        <v>45.05</v>
      </c>
      <c r="S817"/>
      <c r="T817"/>
      <c r="Y817" s="30"/>
      <c r="Z817" s="30"/>
      <c r="AA817" s="30"/>
      <c r="AB817" s="30"/>
      <c r="AD817">
        <v>203</v>
      </c>
      <c r="AE817">
        <v>22</v>
      </c>
      <c r="AF817">
        <v>33</v>
      </c>
      <c r="AG817">
        <v>12</v>
      </c>
      <c r="AH817">
        <v>5</v>
      </c>
      <c r="AI817">
        <v>28</v>
      </c>
      <c r="AJ817">
        <f t="shared" si="98"/>
        <v>4303.886925795053</v>
      </c>
      <c r="AK817">
        <f t="shared" si="98"/>
        <v>466.4310954063604</v>
      </c>
      <c r="AL817">
        <f t="shared" si="98"/>
        <v>699.6466431095406</v>
      </c>
      <c r="AM817">
        <f t="shared" si="98"/>
        <v>254.41696113074204</v>
      </c>
      <c r="AN817">
        <f t="shared" si="98"/>
        <v>106.00706713780919</v>
      </c>
      <c r="AO817">
        <f t="shared" si="98"/>
        <v>593.6395759717315</v>
      </c>
      <c r="AP817" s="26">
        <v>0.004</v>
      </c>
      <c r="AS817" s="26">
        <v>0.012</v>
      </c>
      <c r="AU817">
        <v>-0.8993622065</v>
      </c>
      <c r="AV817"/>
      <c r="AW817" s="24">
        <v>0.001</v>
      </c>
    </row>
    <row r="818" spans="1:49" ht="12.75">
      <c r="A818" s="19">
        <v>37694</v>
      </c>
      <c r="B818" s="22">
        <v>73</v>
      </c>
      <c r="C818" s="21">
        <v>0.884027779</v>
      </c>
      <c r="D818" s="20">
        <v>0.884027779</v>
      </c>
      <c r="E818" s="24">
        <v>0</v>
      </c>
      <c r="F818">
        <v>39.09413538</v>
      </c>
      <c r="G818">
        <v>-76.743214</v>
      </c>
      <c r="H818" s="26">
        <v>826.8</v>
      </c>
      <c r="I818" s="23">
        <f t="shared" si="93"/>
        <v>791.65</v>
      </c>
      <c r="J818">
        <f t="shared" si="94"/>
        <v>2049.4059858818837</v>
      </c>
      <c r="K818" s="23">
        <f t="shared" si="95"/>
        <v>2292.9059858818837</v>
      </c>
      <c r="L818" s="23">
        <f t="shared" si="92"/>
        <v>2311.924985881884</v>
      </c>
      <c r="M818" s="23">
        <f t="shared" si="96"/>
        <v>2302.415485881884</v>
      </c>
      <c r="N818" s="23">
        <v>2.1</v>
      </c>
      <c r="O818" s="23">
        <v>54.4</v>
      </c>
      <c r="P818" s="23">
        <v>43.4</v>
      </c>
      <c r="Q818" s="23">
        <f t="shared" si="97"/>
        <v>45.05</v>
      </c>
      <c r="S818">
        <v>3.15E-07</v>
      </c>
      <c r="T818">
        <v>9.45E-07</v>
      </c>
      <c r="U818">
        <v>1.44E-06</v>
      </c>
      <c r="V818">
        <v>2.33E-06</v>
      </c>
      <c r="W818">
        <v>9.95E-07</v>
      </c>
      <c r="X818">
        <v>-1.23E-07</v>
      </c>
      <c r="Y818" s="30">
        <v>767.8</v>
      </c>
      <c r="Z818" s="30">
        <v>292.2</v>
      </c>
      <c r="AA818" s="30">
        <v>286.1</v>
      </c>
      <c r="AB818" s="30">
        <v>15.2</v>
      </c>
      <c r="AD818">
        <v>183</v>
      </c>
      <c r="AE818">
        <v>18</v>
      </c>
      <c r="AF818">
        <v>22</v>
      </c>
      <c r="AG818">
        <v>6</v>
      </c>
      <c r="AH818">
        <v>6</v>
      </c>
      <c r="AI818">
        <v>20</v>
      </c>
      <c r="AJ818">
        <f t="shared" si="98"/>
        <v>3879.858657243816</v>
      </c>
      <c r="AK818">
        <f t="shared" si="98"/>
        <v>381.62544169611306</v>
      </c>
      <c r="AL818">
        <f t="shared" si="98"/>
        <v>466.4310954063604</v>
      </c>
      <c r="AM818">
        <f t="shared" si="98"/>
        <v>127.20848056537102</v>
      </c>
      <c r="AN818">
        <f t="shared" si="98"/>
        <v>127.20848056537102</v>
      </c>
      <c r="AO818">
        <f t="shared" si="98"/>
        <v>424.02826855123675</v>
      </c>
      <c r="AP818" s="26">
        <v>0.006</v>
      </c>
      <c r="AS818" s="26">
        <v>0.012</v>
      </c>
      <c r="AU818">
        <v>-0.8993622065</v>
      </c>
      <c r="AV818">
        <f>AU818+1.05</f>
        <v>0.15063779350000006</v>
      </c>
      <c r="AW818" s="24">
        <v>0.001</v>
      </c>
    </row>
    <row r="819" spans="1:49" ht="12.75">
      <c r="A819" s="19">
        <v>37694</v>
      </c>
      <c r="B819" s="22">
        <v>73</v>
      </c>
      <c r="C819" s="21">
        <v>0.884143531</v>
      </c>
      <c r="D819" s="20">
        <v>0.884143531</v>
      </c>
      <c r="E819" s="24">
        <v>0</v>
      </c>
      <c r="F819">
        <v>39.09560453</v>
      </c>
      <c r="G819">
        <v>-76.75176197</v>
      </c>
      <c r="H819" s="26">
        <v>829.1</v>
      </c>
      <c r="I819" s="23">
        <f t="shared" si="93"/>
        <v>793.95</v>
      </c>
      <c r="J819">
        <f t="shared" si="94"/>
        <v>2025.315292704357</v>
      </c>
      <c r="K819" s="23">
        <f t="shared" si="95"/>
        <v>2268.815292704357</v>
      </c>
      <c r="L819" s="23">
        <f t="shared" si="92"/>
        <v>2287.834292704357</v>
      </c>
      <c r="M819" s="23">
        <f t="shared" si="96"/>
        <v>2278.3247927043567</v>
      </c>
      <c r="N819" s="23">
        <v>2</v>
      </c>
      <c r="O819" s="23">
        <v>54.2</v>
      </c>
      <c r="P819" s="23">
        <v>48.6</v>
      </c>
      <c r="Q819" s="23">
        <f t="shared" si="97"/>
        <v>46</v>
      </c>
      <c r="S819"/>
      <c r="T819"/>
      <c r="Y819" s="30"/>
      <c r="Z819" s="30"/>
      <c r="AA819" s="30"/>
      <c r="AB819" s="30"/>
      <c r="AD819">
        <v>173</v>
      </c>
      <c r="AE819">
        <v>19</v>
      </c>
      <c r="AF819">
        <v>16</v>
      </c>
      <c r="AG819">
        <v>15</v>
      </c>
      <c r="AH819">
        <v>3</v>
      </c>
      <c r="AI819">
        <v>25</v>
      </c>
      <c r="AJ819">
        <f t="shared" si="98"/>
        <v>3667.844522968198</v>
      </c>
      <c r="AK819">
        <f t="shared" si="98"/>
        <v>402.8268551236749</v>
      </c>
      <c r="AL819">
        <f t="shared" si="98"/>
        <v>339.22261484098937</v>
      </c>
      <c r="AM819">
        <f t="shared" si="98"/>
        <v>318.02120141342755</v>
      </c>
      <c r="AN819">
        <f t="shared" si="98"/>
        <v>63.60424028268551</v>
      </c>
      <c r="AO819">
        <f t="shared" si="98"/>
        <v>530.035335689046</v>
      </c>
      <c r="AP819" s="26">
        <v>0.005</v>
      </c>
      <c r="AS819" s="26">
        <v>0.012</v>
      </c>
      <c r="AU819">
        <v>-0.8241241574</v>
      </c>
      <c r="AV819">
        <f aca="true" t="shared" si="99" ref="AV819:AV882">AU819+1.05</f>
        <v>0.22587584260000004</v>
      </c>
      <c r="AW819" s="24">
        <v>0.006</v>
      </c>
    </row>
    <row r="820" spans="1:49" ht="12.75">
      <c r="A820" s="19">
        <v>37694</v>
      </c>
      <c r="B820" s="22">
        <v>73</v>
      </c>
      <c r="C820" s="21">
        <v>0.884259284</v>
      </c>
      <c r="D820" s="20">
        <v>0.884259284</v>
      </c>
      <c r="E820" s="24">
        <v>0</v>
      </c>
      <c r="F820">
        <v>39.09571422</v>
      </c>
      <c r="G820">
        <v>-76.76054711</v>
      </c>
      <c r="H820" s="26">
        <v>831.3</v>
      </c>
      <c r="I820" s="23">
        <f t="shared" si="93"/>
        <v>796.15</v>
      </c>
      <c r="J820">
        <f t="shared" si="94"/>
        <v>2002.3372351289806</v>
      </c>
      <c r="K820" s="23">
        <f t="shared" si="95"/>
        <v>2245.837235128981</v>
      </c>
      <c r="L820" s="23">
        <f t="shared" si="92"/>
        <v>2264.8562351289806</v>
      </c>
      <c r="M820" s="23">
        <f t="shared" si="96"/>
        <v>2255.346735128981</v>
      </c>
      <c r="N820" s="23">
        <v>2</v>
      </c>
      <c r="O820" s="23">
        <v>54.3</v>
      </c>
      <c r="P820" s="23">
        <v>44.6</v>
      </c>
      <c r="Q820" s="23">
        <f t="shared" si="97"/>
        <v>46.6</v>
      </c>
      <c r="S820"/>
      <c r="T820"/>
      <c r="Y820" s="30"/>
      <c r="Z820" s="30"/>
      <c r="AA820" s="30"/>
      <c r="AB820" s="30"/>
      <c r="AD820">
        <v>195</v>
      </c>
      <c r="AE820">
        <v>22</v>
      </c>
      <c r="AF820">
        <v>15</v>
      </c>
      <c r="AG820">
        <v>9</v>
      </c>
      <c r="AH820">
        <v>4</v>
      </c>
      <c r="AI820">
        <v>20</v>
      </c>
      <c r="AJ820">
        <f t="shared" si="98"/>
        <v>4134.275618374558</v>
      </c>
      <c r="AK820">
        <f t="shared" si="98"/>
        <v>466.4310954063604</v>
      </c>
      <c r="AL820">
        <f t="shared" si="98"/>
        <v>318.02120141342755</v>
      </c>
      <c r="AM820">
        <f t="shared" si="98"/>
        <v>190.81272084805653</v>
      </c>
      <c r="AN820">
        <f t="shared" si="98"/>
        <v>84.80565371024734</v>
      </c>
      <c r="AO820">
        <f t="shared" si="98"/>
        <v>424.02826855123675</v>
      </c>
      <c r="AP820" s="26">
        <v>0.006</v>
      </c>
      <c r="AS820" s="26">
        <v>0.001</v>
      </c>
      <c r="AU820">
        <v>-0.7290566564</v>
      </c>
      <c r="AV820">
        <f t="shared" si="99"/>
        <v>0.3209433436000001</v>
      </c>
      <c r="AW820" s="24">
        <v>0.009</v>
      </c>
    </row>
    <row r="821" spans="1:49" ht="12.75">
      <c r="A821" s="19">
        <v>37694</v>
      </c>
      <c r="B821" s="22">
        <v>73</v>
      </c>
      <c r="C821" s="21">
        <v>0.884374976</v>
      </c>
      <c r="D821" s="20">
        <v>0.884374976</v>
      </c>
      <c r="E821" s="24">
        <v>0</v>
      </c>
      <c r="F821">
        <v>39.09369221</v>
      </c>
      <c r="G821">
        <v>-76.76906229</v>
      </c>
      <c r="H821" s="26">
        <v>833.9</v>
      </c>
      <c r="I821" s="23">
        <f t="shared" si="93"/>
        <v>798.75</v>
      </c>
      <c r="J821">
        <f t="shared" si="94"/>
        <v>1975.2630703626612</v>
      </c>
      <c r="K821" s="23">
        <f t="shared" si="95"/>
        <v>2218.763070362661</v>
      </c>
      <c r="L821" s="23">
        <f t="shared" si="92"/>
        <v>2237.782070362661</v>
      </c>
      <c r="M821" s="23">
        <f t="shared" si="96"/>
        <v>2228.272570362661</v>
      </c>
      <c r="N821" s="23">
        <v>2.1</v>
      </c>
      <c r="O821" s="23">
        <v>54.2</v>
      </c>
      <c r="P821" s="23">
        <v>48.1</v>
      </c>
      <c r="Q821" s="23">
        <f t="shared" si="97"/>
        <v>46.35</v>
      </c>
      <c r="S821">
        <v>6.01E-07</v>
      </c>
      <c r="T821">
        <v>8.9E-07</v>
      </c>
      <c r="U821">
        <v>1.41E-06</v>
      </c>
      <c r="V821">
        <v>2.27E-06</v>
      </c>
      <c r="W821">
        <v>1.01E-06</v>
      </c>
      <c r="X821">
        <v>-1.42E-07</v>
      </c>
      <c r="Y821" s="30">
        <v>773.7</v>
      </c>
      <c r="Z821" s="30">
        <v>292.3</v>
      </c>
      <c r="AA821" s="30">
        <v>286.1</v>
      </c>
      <c r="AB821" s="30">
        <v>15.2</v>
      </c>
      <c r="AD821">
        <v>178</v>
      </c>
      <c r="AE821">
        <v>25</v>
      </c>
      <c r="AF821">
        <v>17</v>
      </c>
      <c r="AG821">
        <v>11</v>
      </c>
      <c r="AH821">
        <v>6</v>
      </c>
      <c r="AI821">
        <v>22</v>
      </c>
      <c r="AJ821">
        <f t="shared" si="98"/>
        <v>3773.851590106007</v>
      </c>
      <c r="AK821">
        <f t="shared" si="98"/>
        <v>530.035335689046</v>
      </c>
      <c r="AL821">
        <f t="shared" si="98"/>
        <v>360.42402826855124</v>
      </c>
      <c r="AM821">
        <f t="shared" si="98"/>
        <v>233.2155477031802</v>
      </c>
      <c r="AN821">
        <f t="shared" si="98"/>
        <v>127.20848056537102</v>
      </c>
      <c r="AO821">
        <f t="shared" si="98"/>
        <v>466.4310954063604</v>
      </c>
      <c r="AP821" s="26">
        <v>0.006</v>
      </c>
      <c r="AS821" s="26">
        <v>0.021</v>
      </c>
      <c r="AU821">
        <v>-0.774956882</v>
      </c>
      <c r="AV821">
        <f t="shared" si="99"/>
        <v>0.27504311800000003</v>
      </c>
      <c r="AW821" s="24">
        <v>0.006</v>
      </c>
    </row>
    <row r="822" spans="1:49" ht="12.75">
      <c r="A822" s="19">
        <v>37694</v>
      </c>
      <c r="B822" s="22">
        <v>73</v>
      </c>
      <c r="C822" s="21">
        <v>0.884490728</v>
      </c>
      <c r="D822" s="20">
        <v>0.884490728</v>
      </c>
      <c r="E822" s="24">
        <v>0</v>
      </c>
      <c r="F822">
        <v>39.08940733</v>
      </c>
      <c r="G822">
        <v>-76.77621055</v>
      </c>
      <c r="H822" s="26">
        <v>837</v>
      </c>
      <c r="I822" s="23">
        <f t="shared" si="93"/>
        <v>801.85</v>
      </c>
      <c r="J822">
        <f t="shared" si="94"/>
        <v>1943.0972807332</v>
      </c>
      <c r="K822" s="23">
        <f t="shared" si="95"/>
        <v>2186.5972807332</v>
      </c>
      <c r="L822" s="23">
        <f t="shared" si="92"/>
        <v>2205.6162807332003</v>
      </c>
      <c r="M822" s="23">
        <f t="shared" si="96"/>
        <v>2196.1067807332</v>
      </c>
      <c r="N822" s="23">
        <v>2.1</v>
      </c>
      <c r="O822" s="23">
        <v>54.3</v>
      </c>
      <c r="P822" s="23">
        <v>44.4</v>
      </c>
      <c r="Q822" s="23">
        <f t="shared" si="97"/>
        <v>46.25</v>
      </c>
      <c r="S822"/>
      <c r="T822"/>
      <c r="Y822" s="30"/>
      <c r="Z822" s="30"/>
      <c r="AA822" s="30"/>
      <c r="AB822" s="30"/>
      <c r="AC822">
        <v>1065</v>
      </c>
      <c r="AD822">
        <v>180</v>
      </c>
      <c r="AE822">
        <v>32</v>
      </c>
      <c r="AF822">
        <v>34</v>
      </c>
      <c r="AG822">
        <v>14</v>
      </c>
      <c r="AH822">
        <v>6</v>
      </c>
      <c r="AI822">
        <v>24</v>
      </c>
      <c r="AJ822">
        <f t="shared" si="98"/>
        <v>3816.2544169611306</v>
      </c>
      <c r="AK822">
        <f t="shared" si="98"/>
        <v>678.4452296819787</v>
      </c>
      <c r="AL822">
        <f t="shared" si="98"/>
        <v>720.8480565371025</v>
      </c>
      <c r="AM822">
        <f t="shared" si="98"/>
        <v>296.81978798586573</v>
      </c>
      <c r="AN822">
        <f t="shared" si="98"/>
        <v>127.20848056537102</v>
      </c>
      <c r="AO822">
        <f t="shared" si="98"/>
        <v>508.8339222614841</v>
      </c>
      <c r="AP822" s="26">
        <v>0.004</v>
      </c>
      <c r="AS822" s="26">
        <v>0.021</v>
      </c>
      <c r="AU822">
        <v>-0.774956882</v>
      </c>
      <c r="AV822">
        <f t="shared" si="99"/>
        <v>0.27504311800000003</v>
      </c>
      <c r="AW822" s="24">
        <v>0.002</v>
      </c>
    </row>
    <row r="823" spans="1:49" ht="12.75">
      <c r="A823" s="19">
        <v>37694</v>
      </c>
      <c r="B823" s="22">
        <v>73</v>
      </c>
      <c r="C823" s="21">
        <v>0.884606481</v>
      </c>
      <c r="D823" s="20">
        <v>0.884606481</v>
      </c>
      <c r="E823" s="24">
        <v>0</v>
      </c>
      <c r="F823">
        <v>39.08283809</v>
      </c>
      <c r="G823">
        <v>-76.78000313</v>
      </c>
      <c r="H823" s="26">
        <v>839.9</v>
      </c>
      <c r="I823" s="23">
        <f t="shared" si="93"/>
        <v>804.75</v>
      </c>
      <c r="J823">
        <f t="shared" si="94"/>
        <v>1913.1190843768131</v>
      </c>
      <c r="K823" s="23">
        <f t="shared" si="95"/>
        <v>2156.619084376813</v>
      </c>
      <c r="L823" s="23">
        <f t="shared" si="92"/>
        <v>2175.638084376813</v>
      </c>
      <c r="M823" s="23">
        <f t="shared" si="96"/>
        <v>2166.128584376813</v>
      </c>
      <c r="N823" s="23">
        <v>2.1</v>
      </c>
      <c r="O823" s="23">
        <v>54.4</v>
      </c>
      <c r="P823" s="23">
        <v>48.7</v>
      </c>
      <c r="Q823" s="23">
        <f t="shared" si="97"/>
        <v>46.55</v>
      </c>
      <c r="S823"/>
      <c r="T823"/>
      <c r="Y823" s="30"/>
      <c r="Z823" s="30"/>
      <c r="AA823" s="30"/>
      <c r="AB823" s="30"/>
      <c r="AD823">
        <v>211</v>
      </c>
      <c r="AE823">
        <v>26</v>
      </c>
      <c r="AF823">
        <v>26</v>
      </c>
      <c r="AG823">
        <v>9</v>
      </c>
      <c r="AH823">
        <v>8</v>
      </c>
      <c r="AI823">
        <v>30</v>
      </c>
      <c r="AJ823">
        <f t="shared" si="98"/>
        <v>4473.498233215548</v>
      </c>
      <c r="AK823">
        <f t="shared" si="98"/>
        <v>551.2367491166077</v>
      </c>
      <c r="AL823">
        <f t="shared" si="98"/>
        <v>551.2367491166077</v>
      </c>
      <c r="AM823">
        <f t="shared" si="98"/>
        <v>190.81272084805653</v>
      </c>
      <c r="AN823">
        <f t="shared" si="98"/>
        <v>169.61130742049468</v>
      </c>
      <c r="AO823">
        <f t="shared" si="98"/>
        <v>636.0424028268551</v>
      </c>
      <c r="AP823" s="26">
        <v>0.004</v>
      </c>
      <c r="AS823" s="26">
        <v>0.033</v>
      </c>
      <c r="AU823">
        <v>-0.7431767583</v>
      </c>
      <c r="AV823">
        <f t="shared" si="99"/>
        <v>0.3068232417000001</v>
      </c>
      <c r="AW823" s="24">
        <v>0.001</v>
      </c>
    </row>
    <row r="824" spans="1:49" ht="12.75">
      <c r="A824" s="19">
        <v>37694</v>
      </c>
      <c r="B824" s="22">
        <v>73</v>
      </c>
      <c r="C824" s="21">
        <v>0.884722233</v>
      </c>
      <c r="D824" s="20">
        <v>0.884722233</v>
      </c>
      <c r="E824" s="24">
        <v>0</v>
      </c>
      <c r="F824">
        <v>39.07509516</v>
      </c>
      <c r="G824">
        <v>-76.7799949</v>
      </c>
      <c r="H824" s="26">
        <v>843.3</v>
      </c>
      <c r="I824" s="23">
        <f t="shared" si="93"/>
        <v>808.15</v>
      </c>
      <c r="J824">
        <f t="shared" si="94"/>
        <v>1878.1095035161975</v>
      </c>
      <c r="K824" s="23">
        <f t="shared" si="95"/>
        <v>2121.6095035161975</v>
      </c>
      <c r="L824" s="23">
        <f t="shared" si="92"/>
        <v>2140.6285035161973</v>
      </c>
      <c r="M824" s="23">
        <f t="shared" si="96"/>
        <v>2131.119003516197</v>
      </c>
      <c r="N824" s="23">
        <v>2.3</v>
      </c>
      <c r="O824" s="23">
        <v>54.6</v>
      </c>
      <c r="P824" s="23">
        <v>45.1</v>
      </c>
      <c r="Q824" s="23">
        <f t="shared" si="97"/>
        <v>46.900000000000006</v>
      </c>
      <c r="S824"/>
      <c r="T824"/>
      <c r="Y824" s="30"/>
      <c r="Z824" s="30"/>
      <c r="AA824" s="30"/>
      <c r="AB824" s="30"/>
      <c r="AD824">
        <v>175</v>
      </c>
      <c r="AE824">
        <v>29</v>
      </c>
      <c r="AF824">
        <v>20</v>
      </c>
      <c r="AG824">
        <v>9</v>
      </c>
      <c r="AH824">
        <v>5</v>
      </c>
      <c r="AI824">
        <v>26</v>
      </c>
      <c r="AJ824">
        <f t="shared" si="98"/>
        <v>3710.2473498233217</v>
      </c>
      <c r="AK824">
        <f t="shared" si="98"/>
        <v>614.8409893992932</v>
      </c>
      <c r="AL824">
        <f t="shared" si="98"/>
        <v>424.02826855123675</v>
      </c>
      <c r="AM824">
        <f t="shared" si="98"/>
        <v>190.81272084805653</v>
      </c>
      <c r="AN824">
        <f t="shared" si="98"/>
        <v>106.00706713780919</v>
      </c>
      <c r="AO824">
        <f t="shared" si="98"/>
        <v>551.2367491166077</v>
      </c>
      <c r="AP824" s="26">
        <v>0.006</v>
      </c>
      <c r="AS824" s="26">
        <v>0.002</v>
      </c>
      <c r="AU824">
        <v>-0.7763139606</v>
      </c>
      <c r="AV824">
        <f t="shared" si="99"/>
        <v>0.2736860394</v>
      </c>
      <c r="AW824" s="24">
        <v>0.002</v>
      </c>
    </row>
    <row r="825" spans="1:49" ht="12.75">
      <c r="A825" s="19">
        <v>37694</v>
      </c>
      <c r="B825" s="22">
        <v>73</v>
      </c>
      <c r="C825" s="21">
        <v>0.884837985</v>
      </c>
      <c r="D825" s="20">
        <v>0.884837985</v>
      </c>
      <c r="E825" s="24">
        <v>0</v>
      </c>
      <c r="F825">
        <v>39.06833551</v>
      </c>
      <c r="G825">
        <v>-76.77453542</v>
      </c>
      <c r="H825" s="26">
        <v>845.6</v>
      </c>
      <c r="I825" s="23">
        <f t="shared" si="93"/>
        <v>810.45</v>
      </c>
      <c r="J825">
        <f t="shared" si="94"/>
        <v>1854.5099718091728</v>
      </c>
      <c r="K825" s="23">
        <f t="shared" si="95"/>
        <v>2098.009971809173</v>
      </c>
      <c r="L825" s="23">
        <f t="shared" si="92"/>
        <v>2117.0289718091726</v>
      </c>
      <c r="M825" s="23">
        <f t="shared" si="96"/>
        <v>2107.5194718091725</v>
      </c>
      <c r="N825" s="23">
        <v>2.4</v>
      </c>
      <c r="O825" s="23">
        <v>54.5</v>
      </c>
      <c r="P825" s="23">
        <v>48.6</v>
      </c>
      <c r="Q825" s="23">
        <f t="shared" si="97"/>
        <v>46.85</v>
      </c>
      <c r="S825">
        <v>7.63E-07</v>
      </c>
      <c r="T825">
        <v>1.41E-06</v>
      </c>
      <c r="U825">
        <v>1.31E-06</v>
      </c>
      <c r="V825">
        <v>2.16E-06</v>
      </c>
      <c r="W825">
        <v>8.81E-07</v>
      </c>
      <c r="X825">
        <v>-1.37E-07</v>
      </c>
      <c r="Y825" s="30">
        <v>782.4</v>
      </c>
      <c r="Z825" s="30">
        <v>292.4</v>
      </c>
      <c r="AA825" s="30">
        <v>286.1</v>
      </c>
      <c r="AB825" s="30">
        <v>15.4</v>
      </c>
      <c r="AD825">
        <v>199</v>
      </c>
      <c r="AE825">
        <v>17</v>
      </c>
      <c r="AF825">
        <v>18</v>
      </c>
      <c r="AG825">
        <v>10</v>
      </c>
      <c r="AH825">
        <v>4</v>
      </c>
      <c r="AI825">
        <v>26</v>
      </c>
      <c r="AJ825">
        <f t="shared" si="98"/>
        <v>4219.081272084805</v>
      </c>
      <c r="AK825">
        <f t="shared" si="98"/>
        <v>360.42402826855124</v>
      </c>
      <c r="AL825">
        <f t="shared" si="98"/>
        <v>381.62544169611306</v>
      </c>
      <c r="AM825">
        <f t="shared" si="98"/>
        <v>212.01413427561837</v>
      </c>
      <c r="AN825">
        <f t="shared" si="98"/>
        <v>84.80565371024734</v>
      </c>
      <c r="AO825">
        <f t="shared" si="98"/>
        <v>551.2367491166077</v>
      </c>
      <c r="AP825" s="26">
        <v>0.005</v>
      </c>
      <c r="AS825" s="26">
        <v>0.011</v>
      </c>
      <c r="AU825">
        <v>-0.8252804875</v>
      </c>
      <c r="AV825">
        <f t="shared" si="99"/>
        <v>0.2247195125</v>
      </c>
      <c r="AW825" s="24">
        <v>0.007</v>
      </c>
    </row>
    <row r="826" spans="1:49" ht="12.75">
      <c r="A826" s="19">
        <v>37694</v>
      </c>
      <c r="B826" s="22">
        <v>73</v>
      </c>
      <c r="C826" s="21">
        <v>0.884953678</v>
      </c>
      <c r="D826" s="20">
        <v>0.884953678</v>
      </c>
      <c r="E826" s="24">
        <v>0</v>
      </c>
      <c r="F826">
        <v>39.06574716</v>
      </c>
      <c r="G826">
        <v>-76.76512981</v>
      </c>
      <c r="H826" s="26">
        <v>848.1</v>
      </c>
      <c r="I826" s="23">
        <f t="shared" si="93"/>
        <v>812.95</v>
      </c>
      <c r="J826">
        <f t="shared" si="94"/>
        <v>1828.9341496569898</v>
      </c>
      <c r="K826" s="23">
        <f t="shared" si="95"/>
        <v>2072.4341496569896</v>
      </c>
      <c r="L826" s="23">
        <f t="shared" si="92"/>
        <v>2091.45314965699</v>
      </c>
      <c r="M826" s="23">
        <f t="shared" si="96"/>
        <v>2081.9436496569897</v>
      </c>
      <c r="N826" s="23">
        <v>2.6</v>
      </c>
      <c r="O826" s="23">
        <v>54.4</v>
      </c>
      <c r="P826" s="23">
        <v>45.1</v>
      </c>
      <c r="Q826" s="23">
        <f t="shared" si="97"/>
        <v>46.85</v>
      </c>
      <c r="S826"/>
      <c r="T826"/>
      <c r="Y826" s="30"/>
      <c r="Z826" s="30"/>
      <c r="AA826" s="30"/>
      <c r="AB826" s="30"/>
      <c r="AD826">
        <v>180</v>
      </c>
      <c r="AE826">
        <v>26</v>
      </c>
      <c r="AF826">
        <v>16</v>
      </c>
      <c r="AG826">
        <v>13</v>
      </c>
      <c r="AH826">
        <v>8</v>
      </c>
      <c r="AI826">
        <v>23</v>
      </c>
      <c r="AJ826">
        <f t="shared" si="98"/>
        <v>3816.2544169611306</v>
      </c>
      <c r="AK826">
        <f t="shared" si="98"/>
        <v>551.2367491166077</v>
      </c>
      <c r="AL826">
        <f t="shared" si="98"/>
        <v>339.22261484098937</v>
      </c>
      <c r="AM826">
        <f t="shared" si="98"/>
        <v>275.61837455830386</v>
      </c>
      <c r="AN826">
        <f t="shared" si="98"/>
        <v>169.61130742049468</v>
      </c>
      <c r="AO826">
        <f t="shared" si="98"/>
        <v>487.63250883392226</v>
      </c>
      <c r="AP826" s="26">
        <v>0.005</v>
      </c>
      <c r="AS826" s="26">
        <v>0.012</v>
      </c>
      <c r="AU826">
        <v>-0.9208104014</v>
      </c>
      <c r="AV826">
        <f t="shared" si="99"/>
        <v>0.1291895986</v>
      </c>
      <c r="AW826" s="24">
        <v>0.007</v>
      </c>
    </row>
    <row r="827" spans="1:49" ht="12.75">
      <c r="A827" s="19">
        <v>37694</v>
      </c>
      <c r="B827" s="22">
        <v>73</v>
      </c>
      <c r="C827" s="21">
        <v>0.88506943</v>
      </c>
      <c r="D827" s="20">
        <v>0.88506943</v>
      </c>
      <c r="E827" s="24">
        <v>0</v>
      </c>
      <c r="F827">
        <v>39.06720164</v>
      </c>
      <c r="G827">
        <v>-76.7562515</v>
      </c>
      <c r="H827" s="26">
        <v>850.1</v>
      </c>
      <c r="I827" s="23">
        <f t="shared" si="93"/>
        <v>814.95</v>
      </c>
      <c r="J827">
        <f t="shared" si="94"/>
        <v>1808.5300571451644</v>
      </c>
      <c r="K827" s="23">
        <f t="shared" si="95"/>
        <v>2052.0300571451644</v>
      </c>
      <c r="L827" s="23">
        <f t="shared" si="92"/>
        <v>2071.0490571451646</v>
      </c>
      <c r="M827" s="23">
        <f t="shared" si="96"/>
        <v>2061.5395571451645</v>
      </c>
      <c r="N827" s="23">
        <v>2.7</v>
      </c>
      <c r="O827" s="23">
        <v>54.3</v>
      </c>
      <c r="P827" s="23">
        <v>50</v>
      </c>
      <c r="Q827" s="23">
        <f t="shared" si="97"/>
        <v>47.55</v>
      </c>
      <c r="S827"/>
      <c r="T827"/>
      <c r="Y827" s="30"/>
      <c r="Z827" s="30"/>
      <c r="AA827" s="30"/>
      <c r="AB827" s="30"/>
      <c r="AD827">
        <v>195</v>
      </c>
      <c r="AE827">
        <v>26</v>
      </c>
      <c r="AF827">
        <v>21</v>
      </c>
      <c r="AG827">
        <v>12</v>
      </c>
      <c r="AH827">
        <v>3</v>
      </c>
      <c r="AI827">
        <v>22</v>
      </c>
      <c r="AJ827">
        <f t="shared" si="98"/>
        <v>4134.275618374558</v>
      </c>
      <c r="AK827">
        <f t="shared" si="98"/>
        <v>551.2367491166077</v>
      </c>
      <c r="AL827">
        <f t="shared" si="98"/>
        <v>445.22968197879857</v>
      </c>
      <c r="AM827">
        <f t="shared" si="98"/>
        <v>254.41696113074204</v>
      </c>
      <c r="AN827">
        <f t="shared" si="98"/>
        <v>63.60424028268551</v>
      </c>
      <c r="AO827">
        <f t="shared" si="98"/>
        <v>466.4310954063604</v>
      </c>
      <c r="AP827" s="26">
        <v>0.004</v>
      </c>
      <c r="AS827" s="26">
        <v>0.012</v>
      </c>
      <c r="AU827">
        <v>-0.8626899719</v>
      </c>
      <c r="AV827">
        <f t="shared" si="99"/>
        <v>0.18731002810000008</v>
      </c>
      <c r="AW827" s="24">
        <v>0.003</v>
      </c>
    </row>
    <row r="828" spans="1:49" ht="12.75">
      <c r="A828" s="19">
        <v>37694</v>
      </c>
      <c r="B828" s="22">
        <v>73</v>
      </c>
      <c r="C828" s="21">
        <v>0.885185182</v>
      </c>
      <c r="D828" s="20">
        <v>0.885185182</v>
      </c>
      <c r="E828" s="24">
        <v>0</v>
      </c>
      <c r="F828">
        <v>39.07197153</v>
      </c>
      <c r="G828">
        <v>-76.75008189</v>
      </c>
      <c r="H828" s="26">
        <v>851.8</v>
      </c>
      <c r="I828" s="23">
        <f t="shared" si="93"/>
        <v>816.65</v>
      </c>
      <c r="J828">
        <f t="shared" si="94"/>
        <v>1791.225910980933</v>
      </c>
      <c r="K828" s="23">
        <f t="shared" si="95"/>
        <v>2034.725910980933</v>
      </c>
      <c r="L828" s="23">
        <f t="shared" si="92"/>
        <v>2053.744910980933</v>
      </c>
      <c r="M828" s="23">
        <f t="shared" si="96"/>
        <v>2044.235410980933</v>
      </c>
      <c r="N828" s="23">
        <v>2.8</v>
      </c>
      <c r="O828" s="23">
        <v>54.1</v>
      </c>
      <c r="P828" s="23">
        <v>45.7</v>
      </c>
      <c r="Q828" s="23">
        <f t="shared" si="97"/>
        <v>47.85</v>
      </c>
      <c r="S828">
        <v>4.15E-07</v>
      </c>
      <c r="T828">
        <v>8.95E-07</v>
      </c>
      <c r="U828">
        <v>1.03E-06</v>
      </c>
      <c r="V828">
        <v>2.13E-06</v>
      </c>
      <c r="W828">
        <v>9.33E-07</v>
      </c>
      <c r="X828">
        <v>-2.15E-07</v>
      </c>
      <c r="Y828" s="30">
        <v>790.5</v>
      </c>
      <c r="Z828" s="30">
        <v>292.4</v>
      </c>
      <c r="AA828" s="30">
        <v>286.2</v>
      </c>
      <c r="AB828" s="30">
        <v>15.4</v>
      </c>
      <c r="AC828">
        <v>2296</v>
      </c>
      <c r="AD828">
        <v>181</v>
      </c>
      <c r="AE828">
        <v>13</v>
      </c>
      <c r="AF828">
        <v>23</v>
      </c>
      <c r="AG828">
        <v>11</v>
      </c>
      <c r="AH828">
        <v>6</v>
      </c>
      <c r="AI828">
        <v>28</v>
      </c>
      <c r="AJ828">
        <f t="shared" si="98"/>
        <v>3837.4558303886924</v>
      </c>
      <c r="AK828">
        <f t="shared" si="98"/>
        <v>275.61837455830386</v>
      </c>
      <c r="AL828">
        <f t="shared" si="98"/>
        <v>487.63250883392226</v>
      </c>
      <c r="AM828">
        <f t="shared" si="98"/>
        <v>233.2155477031802</v>
      </c>
      <c r="AN828">
        <f t="shared" si="98"/>
        <v>127.20848056537102</v>
      </c>
      <c r="AO828">
        <f t="shared" si="98"/>
        <v>593.6395759717315</v>
      </c>
      <c r="AP828" s="26">
        <v>0.004</v>
      </c>
      <c r="AS828" s="26">
        <v>0.003</v>
      </c>
      <c r="AU828">
        <v>-0.8720806837</v>
      </c>
      <c r="AV828">
        <f t="shared" si="99"/>
        <v>0.17791931630000002</v>
      </c>
      <c r="AW828" s="24">
        <v>0.001</v>
      </c>
    </row>
    <row r="829" spans="1:49" ht="12.75">
      <c r="A829" s="19">
        <v>37694</v>
      </c>
      <c r="B829" s="22">
        <v>73</v>
      </c>
      <c r="C829" s="21">
        <v>0.885300934</v>
      </c>
      <c r="D829" s="20">
        <v>0.885300934</v>
      </c>
      <c r="E829" s="24">
        <v>0</v>
      </c>
      <c r="F829">
        <v>39.07836454</v>
      </c>
      <c r="G829">
        <v>-76.74869094</v>
      </c>
      <c r="H829" s="26">
        <v>855.1</v>
      </c>
      <c r="I829" s="23">
        <f t="shared" si="93"/>
        <v>819.95</v>
      </c>
      <c r="J829">
        <f t="shared" si="94"/>
        <v>1757.7380988511009</v>
      </c>
      <c r="K829" s="23">
        <f t="shared" si="95"/>
        <v>2001.2380988511009</v>
      </c>
      <c r="L829" s="23">
        <f t="shared" si="92"/>
        <v>2020.2570988511009</v>
      </c>
      <c r="M829" s="23">
        <f t="shared" si="96"/>
        <v>2010.747598851101</v>
      </c>
      <c r="N829" s="23">
        <v>3</v>
      </c>
      <c r="O829" s="23">
        <v>53.9</v>
      </c>
      <c r="P829" s="23">
        <v>49.9</v>
      </c>
      <c r="Q829" s="23">
        <f t="shared" si="97"/>
        <v>47.8</v>
      </c>
      <c r="S829"/>
      <c r="T829"/>
      <c r="Y829" s="30"/>
      <c r="Z829" s="30"/>
      <c r="AA829" s="30"/>
      <c r="AB829" s="30"/>
      <c r="AD829">
        <v>180</v>
      </c>
      <c r="AE829">
        <v>21</v>
      </c>
      <c r="AF829">
        <v>21</v>
      </c>
      <c r="AG829">
        <v>5</v>
      </c>
      <c r="AH829">
        <v>6</v>
      </c>
      <c r="AI829">
        <v>25</v>
      </c>
      <c r="AJ829">
        <f t="shared" si="98"/>
        <v>3816.2544169611306</v>
      </c>
      <c r="AK829">
        <f t="shared" si="98"/>
        <v>445.22968197879857</v>
      </c>
      <c r="AL829">
        <f t="shared" si="98"/>
        <v>445.22968197879857</v>
      </c>
      <c r="AM829">
        <f t="shared" si="98"/>
        <v>106.00706713780919</v>
      </c>
      <c r="AN829">
        <f t="shared" si="98"/>
        <v>127.20848056537102</v>
      </c>
      <c r="AO829">
        <f t="shared" si="98"/>
        <v>530.035335689046</v>
      </c>
      <c r="AP829" s="26">
        <v>0.004</v>
      </c>
      <c r="AS829" s="26">
        <v>0.022</v>
      </c>
      <c r="AU829">
        <v>-0.8744854331</v>
      </c>
      <c r="AV829">
        <f t="shared" si="99"/>
        <v>0.1755145669</v>
      </c>
      <c r="AW829" s="24">
        <v>-0.001</v>
      </c>
    </row>
    <row r="830" spans="1:49" ht="12.75">
      <c r="A830" s="19">
        <v>37694</v>
      </c>
      <c r="B830" s="22">
        <v>73</v>
      </c>
      <c r="C830" s="21">
        <v>0.885416687</v>
      </c>
      <c r="D830" s="20">
        <v>0.885416687</v>
      </c>
      <c r="E830" s="24">
        <v>0</v>
      </c>
      <c r="F830">
        <v>39.0839659</v>
      </c>
      <c r="G830">
        <v>-76.75224691</v>
      </c>
      <c r="H830" s="26">
        <v>858.3</v>
      </c>
      <c r="I830" s="23">
        <f t="shared" si="93"/>
        <v>823.15</v>
      </c>
      <c r="J830">
        <f t="shared" si="94"/>
        <v>1725.3935331079156</v>
      </c>
      <c r="K830" s="23">
        <f t="shared" si="95"/>
        <v>1968.8935331079156</v>
      </c>
      <c r="L830" s="23">
        <f t="shared" si="92"/>
        <v>1987.9125331079156</v>
      </c>
      <c r="M830" s="23">
        <f t="shared" si="96"/>
        <v>1978.4030331079157</v>
      </c>
      <c r="N830" s="23">
        <v>2.7</v>
      </c>
      <c r="O830" s="23">
        <v>53.4</v>
      </c>
      <c r="P830" s="23">
        <v>45.6</v>
      </c>
      <c r="Q830" s="23">
        <f t="shared" si="97"/>
        <v>47.75</v>
      </c>
      <c r="S830"/>
      <c r="T830"/>
      <c r="Y830" s="30"/>
      <c r="Z830" s="30"/>
      <c r="AA830" s="30"/>
      <c r="AB830" s="30"/>
      <c r="AD830">
        <v>180</v>
      </c>
      <c r="AE830">
        <v>25</v>
      </c>
      <c r="AF830">
        <v>10</v>
      </c>
      <c r="AG830">
        <v>12</v>
      </c>
      <c r="AH830">
        <v>5</v>
      </c>
      <c r="AI830">
        <v>19</v>
      </c>
      <c r="AJ830">
        <f t="shared" si="98"/>
        <v>3816.2544169611306</v>
      </c>
      <c r="AK830">
        <f t="shared" si="98"/>
        <v>530.035335689046</v>
      </c>
      <c r="AL830">
        <f t="shared" si="98"/>
        <v>212.01413427561837</v>
      </c>
      <c r="AM830">
        <f t="shared" si="98"/>
        <v>254.41696113074204</v>
      </c>
      <c r="AN830">
        <f t="shared" si="98"/>
        <v>106.00706713780919</v>
      </c>
      <c r="AO830">
        <f t="shared" si="98"/>
        <v>402.8268551236749</v>
      </c>
      <c r="AP830" s="26">
        <v>0.006</v>
      </c>
      <c r="AS830" s="26">
        <v>0.011</v>
      </c>
      <c r="AU830">
        <v>-0.8806167841</v>
      </c>
      <c r="AV830">
        <f t="shared" si="99"/>
        <v>0.16938321590000005</v>
      </c>
      <c r="AW830" s="24">
        <v>0.006</v>
      </c>
    </row>
    <row r="831" spans="1:49" ht="12.75">
      <c r="A831" s="19">
        <v>37694</v>
      </c>
      <c r="B831" s="22">
        <v>73</v>
      </c>
      <c r="C831" s="21">
        <v>0.885532379</v>
      </c>
      <c r="D831" s="20">
        <v>0.885532379</v>
      </c>
      <c r="E831" s="24">
        <v>0</v>
      </c>
      <c r="F831">
        <v>39.08742121</v>
      </c>
      <c r="G831">
        <v>-76.75913877</v>
      </c>
      <c r="H831" s="26">
        <v>860</v>
      </c>
      <c r="I831" s="23">
        <f t="shared" si="93"/>
        <v>824.85</v>
      </c>
      <c r="J831">
        <f t="shared" si="94"/>
        <v>1708.2615885210043</v>
      </c>
      <c r="K831" s="23">
        <f t="shared" si="95"/>
        <v>1951.7615885210043</v>
      </c>
      <c r="L831" s="23">
        <f t="shared" si="92"/>
        <v>1970.7805885210043</v>
      </c>
      <c r="M831" s="23">
        <f t="shared" si="96"/>
        <v>1961.2710885210045</v>
      </c>
      <c r="N831" s="23">
        <v>2.2</v>
      </c>
      <c r="O831" s="23">
        <v>54</v>
      </c>
      <c r="P831" s="23">
        <v>49.9</v>
      </c>
      <c r="Q831" s="23">
        <f t="shared" si="97"/>
        <v>47.75</v>
      </c>
      <c r="S831">
        <v>1.3E-06</v>
      </c>
      <c r="T831">
        <v>7.5E-07</v>
      </c>
      <c r="U831">
        <v>9.55E-07</v>
      </c>
      <c r="V831">
        <v>1.95E-06</v>
      </c>
      <c r="W831">
        <v>7.95E-07</v>
      </c>
      <c r="X831">
        <v>-1.59E-07</v>
      </c>
      <c r="Y831" s="30">
        <v>798.1</v>
      </c>
      <c r="Z831" s="30">
        <v>292.5</v>
      </c>
      <c r="AA831" s="30">
        <v>286.3</v>
      </c>
      <c r="AB831" s="30">
        <v>15.4</v>
      </c>
      <c r="AD831">
        <v>151</v>
      </c>
      <c r="AE831">
        <v>21</v>
      </c>
      <c r="AF831">
        <v>20</v>
      </c>
      <c r="AG831">
        <v>10</v>
      </c>
      <c r="AH831">
        <v>2</v>
      </c>
      <c r="AI831">
        <v>33</v>
      </c>
      <c r="AJ831">
        <f t="shared" si="98"/>
        <v>3201.4134275618376</v>
      </c>
      <c r="AK831">
        <f t="shared" si="98"/>
        <v>445.22968197879857</v>
      </c>
      <c r="AL831">
        <f t="shared" si="98"/>
        <v>424.02826855123675</v>
      </c>
      <c r="AM831">
        <f t="shared" si="98"/>
        <v>212.01413427561837</v>
      </c>
      <c r="AN831">
        <f t="shared" si="98"/>
        <v>42.40282685512367</v>
      </c>
      <c r="AO831">
        <f t="shared" si="98"/>
        <v>699.6466431095406</v>
      </c>
      <c r="AP831" s="26">
        <v>0.006</v>
      </c>
      <c r="AS831" s="26">
        <v>0.012</v>
      </c>
      <c r="AU831">
        <v>-0.825755775</v>
      </c>
      <c r="AV831">
        <f t="shared" si="99"/>
        <v>0.22424422500000007</v>
      </c>
      <c r="AW831" s="24">
        <v>0.009</v>
      </c>
    </row>
    <row r="832" spans="1:49" ht="12.75">
      <c r="A832" s="19">
        <v>37694</v>
      </c>
      <c r="B832" s="22">
        <v>73</v>
      </c>
      <c r="C832" s="21">
        <v>0.885648131</v>
      </c>
      <c r="D832" s="20">
        <v>0.885648131</v>
      </c>
      <c r="E832" s="24">
        <v>0</v>
      </c>
      <c r="F832">
        <v>39.08754218</v>
      </c>
      <c r="G832">
        <v>-76.76799203</v>
      </c>
      <c r="H832" s="26">
        <v>862.5</v>
      </c>
      <c r="I832" s="23">
        <f t="shared" si="93"/>
        <v>827.35</v>
      </c>
      <c r="J832">
        <f t="shared" si="94"/>
        <v>1683.1315869790783</v>
      </c>
      <c r="K832" s="23">
        <f t="shared" si="95"/>
        <v>1926.6315869790783</v>
      </c>
      <c r="L832" s="23">
        <f t="shared" si="92"/>
        <v>1945.6505869790783</v>
      </c>
      <c r="M832" s="23">
        <f t="shared" si="96"/>
        <v>1936.1410869790784</v>
      </c>
      <c r="N832" s="23">
        <v>2.1</v>
      </c>
      <c r="O832" s="23">
        <v>54.7</v>
      </c>
      <c r="P832" s="23">
        <v>45.3</v>
      </c>
      <c r="Q832" s="23">
        <f t="shared" si="97"/>
        <v>47.599999999999994</v>
      </c>
      <c r="S832"/>
      <c r="T832"/>
      <c r="Y832" s="30"/>
      <c r="Z832" s="30"/>
      <c r="AA832" s="30"/>
      <c r="AB832" s="30"/>
      <c r="AD832">
        <v>170</v>
      </c>
      <c r="AE832">
        <v>22</v>
      </c>
      <c r="AF832">
        <v>20</v>
      </c>
      <c r="AG832">
        <v>3</v>
      </c>
      <c r="AH832">
        <v>5</v>
      </c>
      <c r="AI832">
        <v>34</v>
      </c>
      <c r="AJ832">
        <f t="shared" si="98"/>
        <v>3604.2402826855123</v>
      </c>
      <c r="AK832">
        <f t="shared" si="98"/>
        <v>466.4310954063604</v>
      </c>
      <c r="AL832">
        <f t="shared" si="98"/>
        <v>424.02826855123675</v>
      </c>
      <c r="AM832">
        <f t="shared" si="98"/>
        <v>63.60424028268551</v>
      </c>
      <c r="AN832">
        <f t="shared" si="98"/>
        <v>106.00706713780919</v>
      </c>
      <c r="AO832">
        <f t="shared" si="98"/>
        <v>720.8480565371025</v>
      </c>
      <c r="AP832" s="26">
        <v>0.005</v>
      </c>
      <c r="AS832" s="26">
        <v>0.013</v>
      </c>
      <c r="AU832">
        <v>-0.795568943</v>
      </c>
      <c r="AV832">
        <f t="shared" si="99"/>
        <v>0.254431057</v>
      </c>
      <c r="AW832" s="24">
        <v>0.006</v>
      </c>
    </row>
    <row r="833" spans="1:49" ht="12.75">
      <c r="A833" s="19">
        <v>37694</v>
      </c>
      <c r="B833" s="22">
        <v>73</v>
      </c>
      <c r="C833" s="21">
        <v>0.885763884</v>
      </c>
      <c r="D833" s="20">
        <v>0.885763884</v>
      </c>
      <c r="E833" s="24">
        <v>0</v>
      </c>
      <c r="F833">
        <v>39.08340291</v>
      </c>
      <c r="G833">
        <v>-76.7755988</v>
      </c>
      <c r="H833" s="26">
        <v>865</v>
      </c>
      <c r="I833" s="23">
        <f t="shared" si="93"/>
        <v>829.85</v>
      </c>
      <c r="J833">
        <f t="shared" si="94"/>
        <v>1658.07740621837</v>
      </c>
      <c r="K833" s="23">
        <f t="shared" si="95"/>
        <v>1901.57740621837</v>
      </c>
      <c r="L833" s="23">
        <f t="shared" si="92"/>
        <v>1920.59640621837</v>
      </c>
      <c r="M833" s="23">
        <f t="shared" si="96"/>
        <v>1911.0869062183701</v>
      </c>
      <c r="N833" s="23">
        <v>2.4</v>
      </c>
      <c r="O833" s="23">
        <v>55</v>
      </c>
      <c r="P833" s="23">
        <v>49.6</v>
      </c>
      <c r="Q833" s="23">
        <f t="shared" si="97"/>
        <v>47.45</v>
      </c>
      <c r="S833"/>
      <c r="T833"/>
      <c r="Y833" s="30"/>
      <c r="Z833" s="30"/>
      <c r="AA833" s="30"/>
      <c r="AB833" s="30"/>
      <c r="AD833">
        <v>167</v>
      </c>
      <c r="AE833">
        <v>20</v>
      </c>
      <c r="AF833">
        <v>15</v>
      </c>
      <c r="AG833">
        <v>12</v>
      </c>
      <c r="AH833">
        <v>5</v>
      </c>
      <c r="AI833">
        <v>25</v>
      </c>
      <c r="AJ833">
        <f t="shared" si="98"/>
        <v>3540.6360424028267</v>
      </c>
      <c r="AK833">
        <f t="shared" si="98"/>
        <v>424.02826855123675</v>
      </c>
      <c r="AL833">
        <f t="shared" si="98"/>
        <v>318.02120141342755</v>
      </c>
      <c r="AM833">
        <f t="shared" si="98"/>
        <v>254.41696113074204</v>
      </c>
      <c r="AN833">
        <f t="shared" si="98"/>
        <v>106.00706713780919</v>
      </c>
      <c r="AO833">
        <f t="shared" si="98"/>
        <v>530.035335689046</v>
      </c>
      <c r="AP833" s="26">
        <v>0.005</v>
      </c>
      <c r="AS833" s="26">
        <v>0.022</v>
      </c>
      <c r="AU833">
        <v>-0.8049578667</v>
      </c>
      <c r="AV833">
        <f t="shared" si="99"/>
        <v>0.24504213330000002</v>
      </c>
      <c r="AW833" s="24">
        <v>0.004</v>
      </c>
    </row>
    <row r="834" spans="1:49" ht="12.75">
      <c r="A834" s="19">
        <v>37694</v>
      </c>
      <c r="B834" s="22">
        <v>73</v>
      </c>
      <c r="C834" s="21">
        <v>0.885879636</v>
      </c>
      <c r="D834" s="20">
        <v>0.885879636</v>
      </c>
      <c r="E834" s="24">
        <v>0</v>
      </c>
      <c r="F834">
        <v>39.07735093</v>
      </c>
      <c r="G834">
        <v>-76.78040707</v>
      </c>
      <c r="H834" s="26">
        <v>867.3</v>
      </c>
      <c r="I834" s="23">
        <f t="shared" si="93"/>
        <v>832.15</v>
      </c>
      <c r="J834">
        <f t="shared" si="94"/>
        <v>1635.0941326348614</v>
      </c>
      <c r="K834" s="23">
        <f t="shared" si="95"/>
        <v>1878.5941326348614</v>
      </c>
      <c r="L834" s="23">
        <f t="shared" si="92"/>
        <v>1897.6131326348614</v>
      </c>
      <c r="M834" s="23">
        <f t="shared" si="96"/>
        <v>1888.1036326348612</v>
      </c>
      <c r="N834" s="23">
        <v>2.6</v>
      </c>
      <c r="O834" s="23">
        <v>55.1</v>
      </c>
      <c r="P834" s="23">
        <v>44.7</v>
      </c>
      <c r="Q834" s="23">
        <f t="shared" si="97"/>
        <v>47.150000000000006</v>
      </c>
      <c r="S834">
        <v>9.14E-07</v>
      </c>
      <c r="T834">
        <v>7.49E-07</v>
      </c>
      <c r="U834">
        <v>8.91E-07</v>
      </c>
      <c r="V834">
        <v>1.91E-06</v>
      </c>
      <c r="W834">
        <v>7.77E-07</v>
      </c>
      <c r="X834">
        <v>-1.79E-07</v>
      </c>
      <c r="Y834" s="30">
        <v>806</v>
      </c>
      <c r="Z834" s="30">
        <v>292.6</v>
      </c>
      <c r="AA834" s="30">
        <v>286.3</v>
      </c>
      <c r="AB834" s="30">
        <v>15.4</v>
      </c>
      <c r="AC834">
        <v>1444</v>
      </c>
      <c r="AD834">
        <v>160</v>
      </c>
      <c r="AE834">
        <v>16</v>
      </c>
      <c r="AF834">
        <v>23</v>
      </c>
      <c r="AG834">
        <v>5</v>
      </c>
      <c r="AH834">
        <v>6</v>
      </c>
      <c r="AI834">
        <v>20</v>
      </c>
      <c r="AJ834">
        <f t="shared" si="98"/>
        <v>3392.226148409894</v>
      </c>
      <c r="AK834">
        <f t="shared" si="98"/>
        <v>339.22261484098937</v>
      </c>
      <c r="AL834">
        <f t="shared" si="98"/>
        <v>487.63250883392226</v>
      </c>
      <c r="AM834">
        <f t="shared" si="98"/>
        <v>106.00706713780919</v>
      </c>
      <c r="AN834">
        <f t="shared" si="98"/>
        <v>127.20848056537102</v>
      </c>
      <c r="AO834">
        <f t="shared" si="98"/>
        <v>424.02826855123675</v>
      </c>
      <c r="AP834" s="26">
        <v>0.006</v>
      </c>
      <c r="AS834" s="26">
        <v>0.024</v>
      </c>
      <c r="AU834">
        <v>-0.7687180638</v>
      </c>
      <c r="AV834">
        <f t="shared" si="99"/>
        <v>0.2812819362000001</v>
      </c>
      <c r="AW834" s="24">
        <v>0.003</v>
      </c>
    </row>
    <row r="835" spans="1:49" ht="12.75">
      <c r="A835" s="19">
        <v>37694</v>
      </c>
      <c r="B835" s="22">
        <v>73</v>
      </c>
      <c r="C835" s="21">
        <v>0.885995388</v>
      </c>
      <c r="D835" s="20">
        <v>0.885995388</v>
      </c>
      <c r="E835" s="24">
        <v>0</v>
      </c>
      <c r="F835">
        <v>39.07024421</v>
      </c>
      <c r="G835">
        <v>-76.78092049</v>
      </c>
      <c r="H835" s="26">
        <v>869.5</v>
      </c>
      <c r="I835" s="23">
        <f t="shared" si="93"/>
        <v>834.35</v>
      </c>
      <c r="J835">
        <f t="shared" si="94"/>
        <v>1613.1694958139904</v>
      </c>
      <c r="K835" s="23">
        <f t="shared" si="95"/>
        <v>1856.6694958139904</v>
      </c>
      <c r="L835" s="23">
        <f t="shared" si="92"/>
        <v>1875.6884958139904</v>
      </c>
      <c r="M835" s="23">
        <f t="shared" si="96"/>
        <v>1866.1789958139902</v>
      </c>
      <c r="N835" s="23">
        <v>2.8</v>
      </c>
      <c r="O835" s="23">
        <v>55.1</v>
      </c>
      <c r="P835" s="23">
        <v>47.6</v>
      </c>
      <c r="Q835" s="23">
        <f t="shared" si="97"/>
        <v>46.150000000000006</v>
      </c>
      <c r="S835"/>
      <c r="T835"/>
      <c r="Y835" s="30"/>
      <c r="Z835" s="30"/>
      <c r="AA835" s="30"/>
      <c r="AB835" s="30"/>
      <c r="AD835">
        <v>195</v>
      </c>
      <c r="AE835">
        <v>24</v>
      </c>
      <c r="AF835">
        <v>16</v>
      </c>
      <c r="AG835">
        <v>3</v>
      </c>
      <c r="AH835">
        <v>2</v>
      </c>
      <c r="AI835">
        <v>29</v>
      </c>
      <c r="AJ835">
        <f t="shared" si="98"/>
        <v>4134.275618374558</v>
      </c>
      <c r="AK835">
        <f t="shared" si="98"/>
        <v>508.8339222614841</v>
      </c>
      <c r="AL835">
        <f t="shared" si="98"/>
        <v>339.22261484098937</v>
      </c>
      <c r="AM835">
        <f t="shared" si="98"/>
        <v>63.60424028268551</v>
      </c>
      <c r="AN835">
        <f t="shared" si="98"/>
        <v>42.40282685512367</v>
      </c>
      <c r="AO835">
        <f t="shared" si="98"/>
        <v>614.8409893992932</v>
      </c>
      <c r="AP835" s="26">
        <v>0.007</v>
      </c>
      <c r="AS835" s="26">
        <v>0.024</v>
      </c>
      <c r="AU835">
        <v>-0.7497095466</v>
      </c>
      <c r="AV835">
        <f t="shared" si="99"/>
        <v>0.30029045340000005</v>
      </c>
      <c r="AW835" s="24">
        <v>0.002</v>
      </c>
    </row>
    <row r="836" spans="1:49" ht="12.75">
      <c r="A836" s="19">
        <v>37694</v>
      </c>
      <c r="B836" s="22">
        <v>73</v>
      </c>
      <c r="C836" s="21">
        <v>0.88611114</v>
      </c>
      <c r="D836" s="20">
        <v>0.88611114</v>
      </c>
      <c r="E836" s="24">
        <v>0</v>
      </c>
      <c r="F836">
        <v>39.0635308</v>
      </c>
      <c r="G836">
        <v>-76.77756335</v>
      </c>
      <c r="H836" s="26">
        <v>871.5</v>
      </c>
      <c r="I836" s="23">
        <f t="shared" si="93"/>
        <v>836.35</v>
      </c>
      <c r="J836">
        <f t="shared" si="94"/>
        <v>1593.2881159404576</v>
      </c>
      <c r="K836" s="23">
        <f t="shared" si="95"/>
        <v>1836.7881159404576</v>
      </c>
      <c r="L836" s="23">
        <f t="shared" si="92"/>
        <v>1855.8071159404576</v>
      </c>
      <c r="M836" s="23">
        <f t="shared" si="96"/>
        <v>1846.2976159404575</v>
      </c>
      <c r="N836" s="23">
        <v>3.1</v>
      </c>
      <c r="O836" s="23">
        <v>55</v>
      </c>
      <c r="P836" s="23">
        <v>43</v>
      </c>
      <c r="Q836" s="23">
        <f t="shared" si="97"/>
        <v>45.3</v>
      </c>
      <c r="S836"/>
      <c r="T836"/>
      <c r="Y836" s="30"/>
      <c r="Z836" s="30"/>
      <c r="AA836" s="30"/>
      <c r="AB836" s="30"/>
      <c r="AD836">
        <v>175</v>
      </c>
      <c r="AE836">
        <v>26</v>
      </c>
      <c r="AF836">
        <v>20</v>
      </c>
      <c r="AG836">
        <v>7</v>
      </c>
      <c r="AH836">
        <v>5</v>
      </c>
      <c r="AI836">
        <v>13</v>
      </c>
      <c r="AJ836">
        <f t="shared" si="98"/>
        <v>3710.2473498233217</v>
      </c>
      <c r="AK836">
        <f t="shared" si="98"/>
        <v>551.2367491166077</v>
      </c>
      <c r="AL836">
        <f t="shared" si="98"/>
        <v>424.02826855123675</v>
      </c>
      <c r="AM836">
        <f t="shared" si="98"/>
        <v>148.40989399293287</v>
      </c>
      <c r="AN836">
        <f t="shared" si="98"/>
        <v>106.00706713780919</v>
      </c>
      <c r="AO836">
        <f t="shared" si="98"/>
        <v>275.61837455830386</v>
      </c>
      <c r="AP836" s="26">
        <v>0.004</v>
      </c>
      <c r="AS836" s="26">
        <v>0.021</v>
      </c>
      <c r="AU836">
        <v>-0.8308054209</v>
      </c>
      <c r="AV836">
        <f t="shared" si="99"/>
        <v>0.21919457910000006</v>
      </c>
      <c r="AW836" s="24">
        <v>0.006</v>
      </c>
    </row>
    <row r="837" spans="1:49" ht="12.75">
      <c r="A837" s="19">
        <v>37694</v>
      </c>
      <c r="B837" s="22">
        <v>73</v>
      </c>
      <c r="C837" s="21">
        <v>0.886226833</v>
      </c>
      <c r="D837" s="20">
        <v>0.886226833</v>
      </c>
      <c r="E837" s="24">
        <v>0</v>
      </c>
      <c r="F837">
        <v>39.05905244</v>
      </c>
      <c r="G837">
        <v>-76.77052271</v>
      </c>
      <c r="H837" s="26">
        <v>873.4</v>
      </c>
      <c r="I837" s="23">
        <f t="shared" si="93"/>
        <v>838.25</v>
      </c>
      <c r="J837">
        <f t="shared" si="94"/>
        <v>1574.4447929056846</v>
      </c>
      <c r="K837" s="23">
        <f t="shared" si="95"/>
        <v>1817.9447929056846</v>
      </c>
      <c r="L837" s="23">
        <f t="shared" si="92"/>
        <v>1836.9637929056846</v>
      </c>
      <c r="M837" s="23">
        <f t="shared" si="96"/>
        <v>1827.4542929056847</v>
      </c>
      <c r="N837" s="23">
        <v>3.2</v>
      </c>
      <c r="O837" s="23">
        <v>54.8</v>
      </c>
      <c r="P837" s="23">
        <v>47.7</v>
      </c>
      <c r="Q837" s="23">
        <f t="shared" si="97"/>
        <v>45.35</v>
      </c>
      <c r="S837">
        <v>3.52E-07</v>
      </c>
      <c r="T837">
        <v>5.5E-07</v>
      </c>
      <c r="U837">
        <v>4.67E-07</v>
      </c>
      <c r="V837">
        <v>1.75E-06</v>
      </c>
      <c r="W837">
        <v>7.86E-07</v>
      </c>
      <c r="X837">
        <v>-3.01E-07</v>
      </c>
      <c r="Y837" s="30">
        <v>812.7</v>
      </c>
      <c r="Z837" s="30">
        <v>292.6</v>
      </c>
      <c r="AA837" s="30">
        <v>286.4</v>
      </c>
      <c r="AB837" s="30">
        <v>15.4</v>
      </c>
      <c r="AD837">
        <v>133</v>
      </c>
      <c r="AE837">
        <v>16</v>
      </c>
      <c r="AF837">
        <v>11</v>
      </c>
      <c r="AG837">
        <v>7</v>
      </c>
      <c r="AH837">
        <v>6</v>
      </c>
      <c r="AI837">
        <v>26</v>
      </c>
      <c r="AJ837">
        <f t="shared" si="98"/>
        <v>2819.7879858657243</v>
      </c>
      <c r="AK837">
        <f t="shared" si="98"/>
        <v>339.22261484098937</v>
      </c>
      <c r="AL837">
        <f t="shared" si="98"/>
        <v>233.2155477031802</v>
      </c>
      <c r="AM837">
        <f t="shared" si="98"/>
        <v>148.40989399293287</v>
      </c>
      <c r="AN837">
        <f t="shared" si="98"/>
        <v>127.20848056537102</v>
      </c>
      <c r="AO837">
        <f t="shared" si="98"/>
        <v>551.2367491166077</v>
      </c>
      <c r="AP837" s="26">
        <v>0.004</v>
      </c>
      <c r="AS837" s="26">
        <v>0.021</v>
      </c>
      <c r="AU837">
        <v>-0.8588190675</v>
      </c>
      <c r="AV837">
        <f t="shared" si="99"/>
        <v>0.1911809325</v>
      </c>
      <c r="AW837" s="24">
        <v>0.007</v>
      </c>
    </row>
    <row r="838" spans="1:49" ht="12.75">
      <c r="A838" s="19">
        <v>37694</v>
      </c>
      <c r="B838" s="22">
        <v>73</v>
      </c>
      <c r="C838" s="21">
        <v>0.886342585</v>
      </c>
      <c r="D838" s="20">
        <v>0.886342585</v>
      </c>
      <c r="E838" s="24">
        <v>0</v>
      </c>
      <c r="F838">
        <v>39.0574384</v>
      </c>
      <c r="G838">
        <v>-76.76173789</v>
      </c>
      <c r="H838" s="26">
        <v>875.8</v>
      </c>
      <c r="I838" s="23">
        <f t="shared" si="93"/>
        <v>840.65</v>
      </c>
      <c r="J838">
        <f t="shared" si="94"/>
        <v>1550.7036566044642</v>
      </c>
      <c r="K838" s="23">
        <f t="shared" si="95"/>
        <v>1794.2036566044642</v>
      </c>
      <c r="L838" s="23">
        <f t="shared" si="92"/>
        <v>1813.2226566044642</v>
      </c>
      <c r="M838" s="23">
        <f t="shared" si="96"/>
        <v>1803.713156604464</v>
      </c>
      <c r="N838" s="23">
        <v>3.4</v>
      </c>
      <c r="O838" s="23">
        <v>54.3</v>
      </c>
      <c r="P838" s="23">
        <v>43.1</v>
      </c>
      <c r="Q838" s="23">
        <f t="shared" si="97"/>
        <v>45.400000000000006</v>
      </c>
      <c r="S838"/>
      <c r="T838"/>
      <c r="Y838" s="30"/>
      <c r="Z838" s="30"/>
      <c r="AA838" s="30"/>
      <c r="AB838" s="30"/>
      <c r="AD838">
        <v>151</v>
      </c>
      <c r="AE838">
        <v>18</v>
      </c>
      <c r="AF838">
        <v>22</v>
      </c>
      <c r="AG838">
        <v>7</v>
      </c>
      <c r="AH838">
        <v>5</v>
      </c>
      <c r="AI838">
        <v>21</v>
      </c>
      <c r="AJ838">
        <f t="shared" si="98"/>
        <v>3201.4134275618376</v>
      </c>
      <c r="AK838">
        <f t="shared" si="98"/>
        <v>381.62544169611306</v>
      </c>
      <c r="AL838">
        <f t="shared" si="98"/>
        <v>466.4310954063604</v>
      </c>
      <c r="AM838">
        <f aca="true" t="shared" si="100" ref="AJ838:AO880">IF(AG838&gt;0,(AG838*(60/1))/2.83,"")</f>
        <v>148.40989399293287</v>
      </c>
      <c r="AN838">
        <f t="shared" si="100"/>
        <v>106.00706713780919</v>
      </c>
      <c r="AO838">
        <f t="shared" si="100"/>
        <v>445.22968197879857</v>
      </c>
      <c r="AP838" s="26">
        <v>0.004</v>
      </c>
      <c r="AS838" s="26">
        <v>0.012</v>
      </c>
      <c r="AU838">
        <v>-0.914305985</v>
      </c>
      <c r="AV838">
        <f t="shared" si="99"/>
        <v>0.135694015</v>
      </c>
      <c r="AW838" s="24">
        <v>0.005</v>
      </c>
    </row>
    <row r="839" spans="1:49" ht="12.75">
      <c r="A839" s="19">
        <v>37694</v>
      </c>
      <c r="B839" s="22">
        <v>73</v>
      </c>
      <c r="C839" s="21">
        <v>0.886458337</v>
      </c>
      <c r="D839" s="20">
        <v>0.886458337</v>
      </c>
      <c r="E839" s="24">
        <v>0</v>
      </c>
      <c r="F839">
        <v>39.05891052</v>
      </c>
      <c r="G839">
        <v>-76.7533284</v>
      </c>
      <c r="H839" s="26">
        <v>877.4</v>
      </c>
      <c r="I839" s="23">
        <f t="shared" si="93"/>
        <v>842.25</v>
      </c>
      <c r="J839">
        <f t="shared" si="94"/>
        <v>1534.9138578066763</v>
      </c>
      <c r="K839" s="23">
        <f t="shared" si="95"/>
        <v>1778.4138578066763</v>
      </c>
      <c r="L839" s="23">
        <f t="shared" si="92"/>
        <v>1797.4328578066763</v>
      </c>
      <c r="M839" s="23">
        <f t="shared" si="96"/>
        <v>1787.9233578066764</v>
      </c>
      <c r="N839" s="23">
        <v>3.4</v>
      </c>
      <c r="O839" s="23">
        <v>53.8</v>
      </c>
      <c r="P839" s="23">
        <v>46.6</v>
      </c>
      <c r="Q839" s="23">
        <f t="shared" si="97"/>
        <v>44.85</v>
      </c>
      <c r="S839"/>
      <c r="T839"/>
      <c r="Y839" s="30"/>
      <c r="Z839" s="30"/>
      <c r="AA839" s="30"/>
      <c r="AB839" s="30"/>
      <c r="AD839">
        <v>158</v>
      </c>
      <c r="AE839">
        <v>20</v>
      </c>
      <c r="AF839">
        <v>23</v>
      </c>
      <c r="AG839">
        <v>12</v>
      </c>
      <c r="AH839">
        <v>5</v>
      </c>
      <c r="AI839">
        <v>29</v>
      </c>
      <c r="AJ839">
        <f t="shared" si="100"/>
        <v>3349.8233215547702</v>
      </c>
      <c r="AK839">
        <f t="shared" si="100"/>
        <v>424.02826855123675</v>
      </c>
      <c r="AL839">
        <f t="shared" si="100"/>
        <v>487.63250883392226</v>
      </c>
      <c r="AM839">
        <f t="shared" si="100"/>
        <v>254.41696113074204</v>
      </c>
      <c r="AN839">
        <f t="shared" si="100"/>
        <v>106.00706713780919</v>
      </c>
      <c r="AO839">
        <f t="shared" si="100"/>
        <v>614.8409893992932</v>
      </c>
      <c r="AP839" s="26">
        <v>0.004</v>
      </c>
      <c r="AS839" s="26">
        <v>0.001</v>
      </c>
      <c r="AU839">
        <v>-0.9865586162</v>
      </c>
      <c r="AV839">
        <f t="shared" si="99"/>
        <v>0.06344138380000008</v>
      </c>
      <c r="AW839" s="24">
        <v>0.003</v>
      </c>
    </row>
    <row r="840" spans="1:49" ht="12.75">
      <c r="A840" s="19">
        <v>37694</v>
      </c>
      <c r="B840" s="22">
        <v>73</v>
      </c>
      <c r="C840" s="21">
        <v>0.88657409</v>
      </c>
      <c r="D840" s="20">
        <v>0.88657409</v>
      </c>
      <c r="E840" s="24">
        <v>0</v>
      </c>
      <c r="F840">
        <v>39.06296192</v>
      </c>
      <c r="G840">
        <v>-76.74637841</v>
      </c>
      <c r="H840" s="26">
        <v>881</v>
      </c>
      <c r="I840" s="23">
        <f t="shared" si="93"/>
        <v>845.85</v>
      </c>
      <c r="J840">
        <f t="shared" si="94"/>
        <v>1499.4962045186742</v>
      </c>
      <c r="K840" s="23">
        <f t="shared" si="95"/>
        <v>1742.9962045186742</v>
      </c>
      <c r="L840" s="23">
        <f t="shared" si="92"/>
        <v>1762.0152045186742</v>
      </c>
      <c r="M840" s="23">
        <f t="shared" si="96"/>
        <v>1752.505704518674</v>
      </c>
      <c r="N840" s="23">
        <v>3.8</v>
      </c>
      <c r="O840" s="23">
        <v>53.4</v>
      </c>
      <c r="P840" s="23">
        <v>42.6</v>
      </c>
      <c r="Q840" s="23">
        <f t="shared" si="97"/>
        <v>44.6</v>
      </c>
      <c r="S840">
        <v>1.18E-06</v>
      </c>
      <c r="T840">
        <v>7.95E-07</v>
      </c>
      <c r="U840">
        <v>1.32E-06</v>
      </c>
      <c r="V840">
        <v>1.72E-06</v>
      </c>
      <c r="W840">
        <v>6.87E-07</v>
      </c>
      <c r="X840">
        <v>-2.54E-07</v>
      </c>
      <c r="Y840" s="30">
        <v>819.6</v>
      </c>
      <c r="Z840" s="30">
        <v>292.7</v>
      </c>
      <c r="AA840" s="30">
        <v>286.4</v>
      </c>
      <c r="AB840" s="30">
        <v>15.4</v>
      </c>
      <c r="AC840">
        <v>1542</v>
      </c>
      <c r="AD840">
        <v>163</v>
      </c>
      <c r="AE840">
        <v>20</v>
      </c>
      <c r="AF840">
        <v>14</v>
      </c>
      <c r="AG840">
        <v>8</v>
      </c>
      <c r="AH840">
        <v>4</v>
      </c>
      <c r="AI840">
        <v>25</v>
      </c>
      <c r="AJ840">
        <f t="shared" si="100"/>
        <v>3455.8303886925796</v>
      </c>
      <c r="AK840">
        <f t="shared" si="100"/>
        <v>424.02826855123675</v>
      </c>
      <c r="AL840">
        <f t="shared" si="100"/>
        <v>296.81978798586573</v>
      </c>
      <c r="AM840">
        <f t="shared" si="100"/>
        <v>169.61130742049468</v>
      </c>
      <c r="AN840">
        <f t="shared" si="100"/>
        <v>84.80565371024734</v>
      </c>
      <c r="AO840">
        <f t="shared" si="100"/>
        <v>530.035335689046</v>
      </c>
      <c r="AP840" s="26">
        <v>0.006</v>
      </c>
      <c r="AS840" s="26">
        <v>0.013</v>
      </c>
      <c r="AU840">
        <v>-0.9335565567</v>
      </c>
      <c r="AV840">
        <f t="shared" si="99"/>
        <v>0.1164434433</v>
      </c>
      <c r="AW840" s="24">
        <v>0.001</v>
      </c>
    </row>
    <row r="841" spans="1:49" ht="12.75">
      <c r="A841" s="19">
        <v>37694</v>
      </c>
      <c r="B841" s="22">
        <v>73</v>
      </c>
      <c r="C841" s="21">
        <v>0.886689842</v>
      </c>
      <c r="D841" s="20">
        <v>0.886689842</v>
      </c>
      <c r="E841" s="24">
        <v>0</v>
      </c>
      <c r="F841">
        <v>39.0684753</v>
      </c>
      <c r="G841">
        <v>-76.74160805</v>
      </c>
      <c r="H841" s="26">
        <v>882.7</v>
      </c>
      <c r="I841" s="23">
        <f t="shared" si="93"/>
        <v>847.5500000000001</v>
      </c>
      <c r="J841">
        <f t="shared" si="94"/>
        <v>1482.823567132673</v>
      </c>
      <c r="K841" s="23">
        <f t="shared" si="95"/>
        <v>1726.323567132673</v>
      </c>
      <c r="L841" s="23">
        <f aca="true" t="shared" si="101" ref="L841:L904">J841+262.519</f>
        <v>1745.342567132673</v>
      </c>
      <c r="M841" s="23">
        <f t="shared" si="96"/>
        <v>1735.833067132673</v>
      </c>
      <c r="N841" s="23">
        <v>3.9</v>
      </c>
      <c r="O841" s="23">
        <v>53</v>
      </c>
      <c r="P841" s="23">
        <v>47</v>
      </c>
      <c r="Q841" s="23">
        <f t="shared" si="97"/>
        <v>44.8</v>
      </c>
      <c r="S841"/>
      <c r="T841"/>
      <c r="Y841" s="30"/>
      <c r="Z841" s="30"/>
      <c r="AA841" s="30"/>
      <c r="AB841" s="30"/>
      <c r="AD841">
        <v>142</v>
      </c>
      <c r="AE841">
        <v>15</v>
      </c>
      <c r="AF841">
        <v>24</v>
      </c>
      <c r="AG841">
        <v>7</v>
      </c>
      <c r="AH841">
        <v>5</v>
      </c>
      <c r="AI841">
        <v>13</v>
      </c>
      <c r="AJ841">
        <f t="shared" si="100"/>
        <v>3010.6007067137807</v>
      </c>
      <c r="AK841">
        <f t="shared" si="100"/>
        <v>318.02120141342755</v>
      </c>
      <c r="AL841">
        <f t="shared" si="100"/>
        <v>508.8339222614841</v>
      </c>
      <c r="AM841">
        <f t="shared" si="100"/>
        <v>148.40989399293287</v>
      </c>
      <c r="AN841">
        <f t="shared" si="100"/>
        <v>106.00706713780919</v>
      </c>
      <c r="AO841">
        <f t="shared" si="100"/>
        <v>275.61837455830386</v>
      </c>
      <c r="AP841" s="26">
        <v>0.004</v>
      </c>
      <c r="AS841" s="26">
        <v>0.001</v>
      </c>
      <c r="AU841">
        <v>-0.9848511815</v>
      </c>
      <c r="AV841">
        <f t="shared" si="99"/>
        <v>0.0651488185000001</v>
      </c>
      <c r="AW841" s="24">
        <v>0.003</v>
      </c>
    </row>
    <row r="842" spans="1:49" ht="12.75">
      <c r="A842" s="19">
        <v>37694</v>
      </c>
      <c r="B842" s="22">
        <v>73</v>
      </c>
      <c r="C842" s="21">
        <v>0.886805534</v>
      </c>
      <c r="D842" s="20">
        <v>0.886805534</v>
      </c>
      <c r="E842" s="24">
        <v>0</v>
      </c>
      <c r="F842">
        <v>39.07513493</v>
      </c>
      <c r="G842">
        <v>-76.73938533</v>
      </c>
      <c r="H842" s="26">
        <v>883.9</v>
      </c>
      <c r="I842" s="23">
        <f aca="true" t="shared" si="102" ref="I842:I905">H842-35.15</f>
        <v>848.75</v>
      </c>
      <c r="J842">
        <f aca="true" t="shared" si="103" ref="J842:J905">(8303.951372*(LN(1013.25/I842)))</f>
        <v>1471.074768796681</v>
      </c>
      <c r="K842" s="23">
        <f aca="true" t="shared" si="104" ref="K842:K905">J842+243.5</f>
        <v>1714.574768796681</v>
      </c>
      <c r="L842" s="23">
        <f t="shared" si="101"/>
        <v>1733.593768796681</v>
      </c>
      <c r="M842" s="23">
        <f aca="true" t="shared" si="105" ref="M842:M905">AVERAGE(K842:L842)</f>
        <v>1724.084268796681</v>
      </c>
      <c r="N842" s="23">
        <v>3.8</v>
      </c>
      <c r="O842" s="23">
        <v>52.8</v>
      </c>
      <c r="P842" s="23">
        <v>41.6</v>
      </c>
      <c r="Q842" s="23">
        <f t="shared" si="97"/>
        <v>44.3</v>
      </c>
      <c r="S842"/>
      <c r="T842"/>
      <c r="Y842" s="30"/>
      <c r="Z842" s="30"/>
      <c r="AA842" s="30"/>
      <c r="AB842" s="30"/>
      <c r="AD842">
        <v>203</v>
      </c>
      <c r="AE842">
        <v>23</v>
      </c>
      <c r="AF842">
        <v>15</v>
      </c>
      <c r="AG842">
        <v>13</v>
      </c>
      <c r="AH842">
        <v>5</v>
      </c>
      <c r="AI842">
        <v>16</v>
      </c>
      <c r="AJ842">
        <f t="shared" si="100"/>
        <v>4303.886925795053</v>
      </c>
      <c r="AK842">
        <f t="shared" si="100"/>
        <v>487.63250883392226</v>
      </c>
      <c r="AL842">
        <f t="shared" si="100"/>
        <v>318.02120141342755</v>
      </c>
      <c r="AM842">
        <f t="shared" si="100"/>
        <v>275.61837455830386</v>
      </c>
      <c r="AN842">
        <f t="shared" si="100"/>
        <v>106.00706713780919</v>
      </c>
      <c r="AO842">
        <f t="shared" si="100"/>
        <v>339.22261484098937</v>
      </c>
      <c r="AP842" s="26">
        <v>0.004</v>
      </c>
      <c r="AS842" s="26">
        <v>0.023</v>
      </c>
      <c r="AU842">
        <v>-0.9653735161</v>
      </c>
      <c r="AV842">
        <f t="shared" si="99"/>
        <v>0.08462648390000005</v>
      </c>
      <c r="AW842" s="24">
        <v>0.009</v>
      </c>
    </row>
    <row r="843" spans="1:49" ht="12.75">
      <c r="A843" s="19">
        <v>37694</v>
      </c>
      <c r="B843" s="22">
        <v>73</v>
      </c>
      <c r="C843" s="21">
        <v>0.886921287</v>
      </c>
      <c r="D843" s="20">
        <v>0.886921287</v>
      </c>
      <c r="E843" s="24">
        <v>0</v>
      </c>
      <c r="F843">
        <v>39.08162196</v>
      </c>
      <c r="G843">
        <v>-76.73893017</v>
      </c>
      <c r="H843" s="26">
        <v>886.6</v>
      </c>
      <c r="I843" s="23">
        <f t="shared" si="102"/>
        <v>851.45</v>
      </c>
      <c r="J843">
        <f t="shared" si="103"/>
        <v>1444.700592168079</v>
      </c>
      <c r="K843" s="23">
        <f t="shared" si="104"/>
        <v>1688.200592168079</v>
      </c>
      <c r="L843" s="23">
        <f t="shared" si="101"/>
        <v>1707.219592168079</v>
      </c>
      <c r="M843" s="23">
        <f t="shared" si="105"/>
        <v>1697.710092168079</v>
      </c>
      <c r="N843" s="23">
        <v>4</v>
      </c>
      <c r="O843" s="23">
        <v>52.8</v>
      </c>
      <c r="P843" s="23">
        <v>46.6</v>
      </c>
      <c r="Q843" s="23">
        <f t="shared" si="97"/>
        <v>44.1</v>
      </c>
      <c r="S843"/>
      <c r="T843"/>
      <c r="Y843" s="30"/>
      <c r="Z843" s="30"/>
      <c r="AA843" s="30"/>
      <c r="AB843" s="30"/>
      <c r="AD843">
        <v>192</v>
      </c>
      <c r="AE843">
        <v>19</v>
      </c>
      <c r="AF843">
        <v>14</v>
      </c>
      <c r="AG843">
        <v>11</v>
      </c>
      <c r="AH843">
        <v>5</v>
      </c>
      <c r="AI843">
        <v>23</v>
      </c>
      <c r="AJ843">
        <f t="shared" si="100"/>
        <v>4070.6713780918726</v>
      </c>
      <c r="AK843">
        <f t="shared" si="100"/>
        <v>402.8268551236749</v>
      </c>
      <c r="AL843">
        <f t="shared" si="100"/>
        <v>296.81978798586573</v>
      </c>
      <c r="AM843">
        <f t="shared" si="100"/>
        <v>233.2155477031802</v>
      </c>
      <c r="AN843">
        <f t="shared" si="100"/>
        <v>106.00706713780919</v>
      </c>
      <c r="AO843">
        <f t="shared" si="100"/>
        <v>487.63250883392226</v>
      </c>
      <c r="AP843" s="26">
        <v>0.004</v>
      </c>
      <c r="AS843" s="26">
        <v>0.022</v>
      </c>
      <c r="AU843">
        <v>-0.9463649988</v>
      </c>
      <c r="AV843">
        <f t="shared" si="99"/>
        <v>0.10363500120000002</v>
      </c>
      <c r="AW843" s="24">
        <v>0.004</v>
      </c>
    </row>
    <row r="844" spans="1:49" ht="12.75">
      <c r="A844" s="19">
        <v>37694</v>
      </c>
      <c r="B844" s="22">
        <v>73</v>
      </c>
      <c r="C844" s="21">
        <v>0.887037039</v>
      </c>
      <c r="D844" s="20">
        <v>0.887037039</v>
      </c>
      <c r="E844" s="24">
        <v>0</v>
      </c>
      <c r="F844">
        <v>39.0877073</v>
      </c>
      <c r="G844">
        <v>-76.74135571</v>
      </c>
      <c r="H844" s="26">
        <v>888.8</v>
      </c>
      <c r="I844" s="23">
        <f t="shared" si="102"/>
        <v>853.65</v>
      </c>
      <c r="J844">
        <f t="shared" si="103"/>
        <v>1423.2722851410042</v>
      </c>
      <c r="K844" s="23">
        <f t="shared" si="104"/>
        <v>1666.7722851410042</v>
      </c>
      <c r="L844" s="23">
        <f t="shared" si="101"/>
        <v>1685.7912851410042</v>
      </c>
      <c r="M844" s="23">
        <f t="shared" si="105"/>
        <v>1676.281785141004</v>
      </c>
      <c r="N844" s="23">
        <v>4.1</v>
      </c>
      <c r="O844" s="23">
        <v>52.6</v>
      </c>
      <c r="P844" s="23">
        <v>42.1</v>
      </c>
      <c r="Q844" s="23">
        <f t="shared" si="97"/>
        <v>44.35</v>
      </c>
      <c r="S844">
        <v>6.76E-07</v>
      </c>
      <c r="T844">
        <v>9.14E-07</v>
      </c>
      <c r="U844">
        <v>8.15E-07</v>
      </c>
      <c r="V844">
        <v>1.64E-06</v>
      </c>
      <c r="W844">
        <v>6.88E-07</v>
      </c>
      <c r="X844">
        <v>-2.79E-07</v>
      </c>
      <c r="Y844" s="30">
        <v>826.4</v>
      </c>
      <c r="Z844" s="30">
        <v>292.8</v>
      </c>
      <c r="AA844" s="30">
        <v>286.5</v>
      </c>
      <c r="AB844" s="30">
        <v>15.4</v>
      </c>
      <c r="AD844">
        <v>198</v>
      </c>
      <c r="AE844">
        <v>25</v>
      </c>
      <c r="AF844">
        <v>30</v>
      </c>
      <c r="AG844">
        <v>6</v>
      </c>
      <c r="AH844">
        <v>2</v>
      </c>
      <c r="AI844">
        <v>25</v>
      </c>
      <c r="AJ844">
        <f t="shared" si="100"/>
        <v>4197.879858657244</v>
      </c>
      <c r="AK844">
        <f t="shared" si="100"/>
        <v>530.035335689046</v>
      </c>
      <c r="AL844">
        <f t="shared" si="100"/>
        <v>636.0424028268551</v>
      </c>
      <c r="AM844">
        <f t="shared" si="100"/>
        <v>127.20848056537102</v>
      </c>
      <c r="AN844">
        <f t="shared" si="100"/>
        <v>42.40282685512367</v>
      </c>
      <c r="AO844">
        <f t="shared" si="100"/>
        <v>530.035335689046</v>
      </c>
      <c r="AP844" s="26">
        <v>0.004</v>
      </c>
      <c r="AS844" s="26">
        <v>0.002</v>
      </c>
      <c r="AU844">
        <v>-0.9431840181</v>
      </c>
      <c r="AV844">
        <f t="shared" si="99"/>
        <v>0.10681598190000008</v>
      </c>
      <c r="AW844" s="24">
        <v>0.003</v>
      </c>
    </row>
    <row r="845" spans="1:49" ht="12.75">
      <c r="A845" s="19">
        <v>37694</v>
      </c>
      <c r="B845" s="22">
        <v>73</v>
      </c>
      <c r="C845" s="21">
        <v>0.887152791</v>
      </c>
      <c r="D845" s="20">
        <v>0.887152791</v>
      </c>
      <c r="E845" s="24">
        <v>0</v>
      </c>
      <c r="F845">
        <v>39.09285989</v>
      </c>
      <c r="G845">
        <v>-76.74613477</v>
      </c>
      <c r="H845" s="26">
        <v>891.1</v>
      </c>
      <c r="I845" s="23">
        <f t="shared" si="102"/>
        <v>855.95</v>
      </c>
      <c r="J845">
        <f t="shared" si="103"/>
        <v>1400.9289303464157</v>
      </c>
      <c r="K845" s="23">
        <f t="shared" si="104"/>
        <v>1644.4289303464157</v>
      </c>
      <c r="L845" s="23">
        <f t="shared" si="101"/>
        <v>1663.4479303464157</v>
      </c>
      <c r="M845" s="23">
        <f t="shared" si="105"/>
        <v>1653.9384303464158</v>
      </c>
      <c r="N845" s="23">
        <v>3.9</v>
      </c>
      <c r="O845" s="23">
        <v>52.6</v>
      </c>
      <c r="P845" s="23">
        <v>45.6</v>
      </c>
      <c r="Q845" s="23">
        <f t="shared" si="97"/>
        <v>43.85</v>
      </c>
      <c r="S845"/>
      <c r="T845"/>
      <c r="Y845" s="30"/>
      <c r="Z845" s="30"/>
      <c r="AA845" s="30"/>
      <c r="AB845" s="30"/>
      <c r="AD845">
        <v>174</v>
      </c>
      <c r="AE845">
        <v>27</v>
      </c>
      <c r="AF845">
        <v>25</v>
      </c>
      <c r="AG845">
        <v>6</v>
      </c>
      <c r="AH845">
        <v>4</v>
      </c>
      <c r="AI845">
        <v>28</v>
      </c>
      <c r="AJ845">
        <f t="shared" si="100"/>
        <v>3689.04593639576</v>
      </c>
      <c r="AK845">
        <f t="shared" si="100"/>
        <v>572.4381625441696</v>
      </c>
      <c r="AL845">
        <f t="shared" si="100"/>
        <v>530.035335689046</v>
      </c>
      <c r="AM845">
        <f t="shared" si="100"/>
        <v>127.20848056537102</v>
      </c>
      <c r="AN845">
        <f t="shared" si="100"/>
        <v>84.80565371024734</v>
      </c>
      <c r="AO845">
        <f t="shared" si="100"/>
        <v>593.6395759717315</v>
      </c>
      <c r="AP845" s="26">
        <v>0.004</v>
      </c>
      <c r="AS845" s="26">
        <v>0.021</v>
      </c>
      <c r="AU845">
        <v>-0.910241127</v>
      </c>
      <c r="AV845">
        <f t="shared" si="99"/>
        <v>0.139758873</v>
      </c>
      <c r="AW845" s="24">
        <v>0</v>
      </c>
    </row>
    <row r="846" spans="1:49" ht="12.75">
      <c r="A846" s="19">
        <v>37694</v>
      </c>
      <c r="B846" s="22">
        <v>73</v>
      </c>
      <c r="C846" s="21">
        <v>0.887268543</v>
      </c>
      <c r="D846" s="20">
        <v>0.887268543</v>
      </c>
      <c r="E846" s="24">
        <v>0</v>
      </c>
      <c r="F846">
        <v>39.09575812</v>
      </c>
      <c r="G846">
        <v>-76.75325105</v>
      </c>
      <c r="H846" s="26">
        <v>894.1</v>
      </c>
      <c r="I846" s="23">
        <f t="shared" si="102"/>
        <v>858.95</v>
      </c>
      <c r="J846">
        <f t="shared" si="103"/>
        <v>1371.875481715379</v>
      </c>
      <c r="K846" s="23">
        <f t="shared" si="104"/>
        <v>1615.375481715379</v>
      </c>
      <c r="L846" s="23">
        <f t="shared" si="101"/>
        <v>1634.394481715379</v>
      </c>
      <c r="M846" s="23">
        <f t="shared" si="105"/>
        <v>1624.8849817153791</v>
      </c>
      <c r="N846" s="23">
        <v>3.9</v>
      </c>
      <c r="O846" s="23">
        <v>52.8</v>
      </c>
      <c r="P846" s="23">
        <v>41.6</v>
      </c>
      <c r="Q846" s="23">
        <f t="shared" si="97"/>
        <v>43.6</v>
      </c>
      <c r="S846"/>
      <c r="T846"/>
      <c r="Y846" s="30"/>
      <c r="Z846" s="30"/>
      <c r="AA846" s="30"/>
      <c r="AB846" s="30"/>
      <c r="AC846">
        <v>1721</v>
      </c>
      <c r="AD846">
        <v>164</v>
      </c>
      <c r="AE846">
        <v>27</v>
      </c>
      <c r="AF846">
        <v>20</v>
      </c>
      <c r="AG846">
        <v>13</v>
      </c>
      <c r="AH846">
        <v>2</v>
      </c>
      <c r="AI846">
        <v>30</v>
      </c>
      <c r="AJ846">
        <f t="shared" si="100"/>
        <v>3477.031802120141</v>
      </c>
      <c r="AK846">
        <f t="shared" si="100"/>
        <v>572.4381625441696</v>
      </c>
      <c r="AL846">
        <f t="shared" si="100"/>
        <v>424.02826855123675</v>
      </c>
      <c r="AM846">
        <f t="shared" si="100"/>
        <v>275.61837455830386</v>
      </c>
      <c r="AN846">
        <f t="shared" si="100"/>
        <v>42.40282685512367</v>
      </c>
      <c r="AO846">
        <f t="shared" si="100"/>
        <v>636.0424028268551</v>
      </c>
      <c r="AP846" s="26">
        <v>0.006</v>
      </c>
      <c r="AS846" s="26">
        <v>0.011</v>
      </c>
      <c r="AU846">
        <v>-0.9414765239</v>
      </c>
      <c r="AV846">
        <f t="shared" si="99"/>
        <v>0.10852347610000002</v>
      </c>
      <c r="AW846" s="24">
        <v>0.001</v>
      </c>
    </row>
    <row r="847" spans="1:49" ht="12.75">
      <c r="A847" s="19">
        <v>37694</v>
      </c>
      <c r="B847" s="22">
        <v>73</v>
      </c>
      <c r="C847" s="21">
        <v>0.887384236</v>
      </c>
      <c r="D847" s="20">
        <v>0.887384236</v>
      </c>
      <c r="E847" s="24">
        <v>0</v>
      </c>
      <c r="F847">
        <v>39.09538179</v>
      </c>
      <c r="G847">
        <v>-76.76128499</v>
      </c>
      <c r="H847" s="26">
        <v>896.6</v>
      </c>
      <c r="I847" s="23">
        <f t="shared" si="102"/>
        <v>861.45</v>
      </c>
      <c r="J847">
        <f t="shared" si="103"/>
        <v>1347.74168371198</v>
      </c>
      <c r="K847" s="23">
        <f t="shared" si="104"/>
        <v>1591.24168371198</v>
      </c>
      <c r="L847" s="23">
        <f t="shared" si="101"/>
        <v>1610.26068371198</v>
      </c>
      <c r="M847" s="23">
        <f t="shared" si="105"/>
        <v>1600.75118371198</v>
      </c>
      <c r="N847" s="23">
        <v>3.9</v>
      </c>
      <c r="O847" s="23">
        <v>52.7</v>
      </c>
      <c r="P847" s="23">
        <v>45.6</v>
      </c>
      <c r="Q847" s="23">
        <f t="shared" si="97"/>
        <v>43.6</v>
      </c>
      <c r="S847">
        <v>6.83E-07</v>
      </c>
      <c r="T847">
        <v>3.24E-07</v>
      </c>
      <c r="U847">
        <v>8.5E-07</v>
      </c>
      <c r="V847">
        <v>1.54E-06</v>
      </c>
      <c r="W847">
        <v>6.32E-07</v>
      </c>
      <c r="X847">
        <v>-3.61E-07</v>
      </c>
      <c r="Y847" s="30">
        <v>833.5</v>
      </c>
      <c r="Z847" s="30">
        <v>292.8</v>
      </c>
      <c r="AA847" s="30">
        <v>286.5</v>
      </c>
      <c r="AB847" s="30">
        <v>15.4</v>
      </c>
      <c r="AD847">
        <v>203</v>
      </c>
      <c r="AE847">
        <v>31</v>
      </c>
      <c r="AF847">
        <v>15</v>
      </c>
      <c r="AG847">
        <v>7</v>
      </c>
      <c r="AH847">
        <v>11</v>
      </c>
      <c r="AI847">
        <v>25</v>
      </c>
      <c r="AJ847">
        <f t="shared" si="100"/>
        <v>4303.886925795053</v>
      </c>
      <c r="AK847">
        <f t="shared" si="100"/>
        <v>657.243816254417</v>
      </c>
      <c r="AL847">
        <f t="shared" si="100"/>
        <v>318.02120141342755</v>
      </c>
      <c r="AM847">
        <f t="shared" si="100"/>
        <v>148.40989399293287</v>
      </c>
      <c r="AN847">
        <f t="shared" si="100"/>
        <v>233.2155477031802</v>
      </c>
      <c r="AO847">
        <f t="shared" si="100"/>
        <v>530.035335689046</v>
      </c>
      <c r="AP847" s="26">
        <v>0.005</v>
      </c>
      <c r="AS847" s="26">
        <v>0.021</v>
      </c>
      <c r="AU847">
        <v>-0.9124124646</v>
      </c>
      <c r="AV847">
        <f t="shared" si="99"/>
        <v>0.13758753540000002</v>
      </c>
      <c r="AW847" s="24">
        <v>0.006</v>
      </c>
    </row>
    <row r="848" spans="1:49" ht="12.75">
      <c r="A848" s="19">
        <v>37694</v>
      </c>
      <c r="B848" s="22">
        <v>73</v>
      </c>
      <c r="C848" s="21">
        <v>0.887499988</v>
      </c>
      <c r="D848" s="20">
        <v>0.887499988</v>
      </c>
      <c r="E848" s="24">
        <v>0</v>
      </c>
      <c r="F848">
        <v>39.09187546</v>
      </c>
      <c r="G848">
        <v>-76.76839354</v>
      </c>
      <c r="H848" s="26">
        <v>898.4</v>
      </c>
      <c r="I848" s="23">
        <f t="shared" si="102"/>
        <v>863.25</v>
      </c>
      <c r="J848">
        <f t="shared" si="103"/>
        <v>1330.4086775120268</v>
      </c>
      <c r="K848" s="23">
        <f t="shared" si="104"/>
        <v>1573.9086775120268</v>
      </c>
      <c r="L848" s="23">
        <f t="shared" si="101"/>
        <v>1592.9276775120268</v>
      </c>
      <c r="M848" s="23">
        <f t="shared" si="105"/>
        <v>1583.418177512027</v>
      </c>
      <c r="N848" s="23">
        <v>4</v>
      </c>
      <c r="O848" s="23">
        <v>52.8</v>
      </c>
      <c r="P848" s="23">
        <v>40.6</v>
      </c>
      <c r="Q848" s="23">
        <f t="shared" si="97"/>
        <v>43.1</v>
      </c>
      <c r="S848"/>
      <c r="T848"/>
      <c r="Y848" s="30"/>
      <c r="Z848" s="30"/>
      <c r="AA848" s="30"/>
      <c r="AB848" s="30"/>
      <c r="AD848">
        <v>185</v>
      </c>
      <c r="AE848">
        <v>24</v>
      </c>
      <c r="AF848">
        <v>23</v>
      </c>
      <c r="AG848">
        <v>11</v>
      </c>
      <c r="AH848">
        <v>7</v>
      </c>
      <c r="AI848">
        <v>22</v>
      </c>
      <c r="AJ848">
        <f t="shared" si="100"/>
        <v>3922.26148409894</v>
      </c>
      <c r="AK848">
        <f t="shared" si="100"/>
        <v>508.8339222614841</v>
      </c>
      <c r="AL848">
        <f t="shared" si="100"/>
        <v>487.63250883392226</v>
      </c>
      <c r="AM848">
        <f t="shared" si="100"/>
        <v>233.2155477031802</v>
      </c>
      <c r="AN848">
        <f t="shared" si="100"/>
        <v>148.40989399293287</v>
      </c>
      <c r="AO848">
        <f t="shared" si="100"/>
        <v>466.4310954063604</v>
      </c>
      <c r="AP848" s="26">
        <v>0.005</v>
      </c>
      <c r="AS848" s="26">
        <v>0.022</v>
      </c>
      <c r="AU848">
        <v>-0.9039129615</v>
      </c>
      <c r="AV848">
        <f t="shared" si="99"/>
        <v>0.14608703850000004</v>
      </c>
      <c r="AW848" s="24">
        <v>0.007</v>
      </c>
    </row>
    <row r="849" spans="1:49" ht="12.75">
      <c r="A849" s="19">
        <v>37694</v>
      </c>
      <c r="B849" s="22">
        <v>73</v>
      </c>
      <c r="C849" s="21">
        <v>0.88761574</v>
      </c>
      <c r="D849" s="20">
        <v>0.88761574</v>
      </c>
      <c r="E849" s="24">
        <v>0</v>
      </c>
      <c r="F849">
        <v>39.08586229</v>
      </c>
      <c r="G849">
        <v>-76.77269804</v>
      </c>
      <c r="H849" s="26">
        <v>901.4</v>
      </c>
      <c r="I849" s="23">
        <f t="shared" si="102"/>
        <v>866.25</v>
      </c>
      <c r="J849">
        <f t="shared" si="103"/>
        <v>1301.6004912137469</v>
      </c>
      <c r="K849" s="23">
        <f t="shared" si="104"/>
        <v>1545.1004912137469</v>
      </c>
      <c r="L849" s="23">
        <f t="shared" si="101"/>
        <v>1564.1194912137469</v>
      </c>
      <c r="M849" s="23">
        <f t="shared" si="105"/>
        <v>1554.609991213747</v>
      </c>
      <c r="N849" s="23">
        <v>4</v>
      </c>
      <c r="O849" s="23">
        <v>52.8</v>
      </c>
      <c r="P849" s="23">
        <v>46.1</v>
      </c>
      <c r="Q849" s="23">
        <f t="shared" si="97"/>
        <v>43.35</v>
      </c>
      <c r="S849"/>
      <c r="T849"/>
      <c r="Y849" s="30"/>
      <c r="Z849" s="30"/>
      <c r="AA849" s="30"/>
      <c r="AB849" s="30"/>
      <c r="AD849">
        <v>177</v>
      </c>
      <c r="AE849">
        <v>29</v>
      </c>
      <c r="AF849">
        <v>19</v>
      </c>
      <c r="AG849">
        <v>10</v>
      </c>
      <c r="AH849">
        <v>5</v>
      </c>
      <c r="AI849">
        <v>22</v>
      </c>
      <c r="AJ849">
        <f t="shared" si="100"/>
        <v>3752.650176678445</v>
      </c>
      <c r="AK849">
        <f t="shared" si="100"/>
        <v>614.8409893992932</v>
      </c>
      <c r="AL849">
        <f t="shared" si="100"/>
        <v>402.8268551236749</v>
      </c>
      <c r="AM849">
        <f t="shared" si="100"/>
        <v>212.01413427561837</v>
      </c>
      <c r="AN849">
        <f t="shared" si="100"/>
        <v>106.00706713780919</v>
      </c>
      <c r="AO849">
        <f t="shared" si="100"/>
        <v>466.4310954063604</v>
      </c>
      <c r="AP849" s="26">
        <v>0.004</v>
      </c>
      <c r="AS849" s="26">
        <v>0.021</v>
      </c>
      <c r="AU849">
        <v>-0.9140381813</v>
      </c>
      <c r="AV849">
        <f t="shared" si="99"/>
        <v>0.13596181870000001</v>
      </c>
      <c r="AW849" s="24">
        <v>0.004</v>
      </c>
    </row>
    <row r="850" spans="1:49" ht="12.75">
      <c r="A850" s="19">
        <v>37694</v>
      </c>
      <c r="B850" s="22">
        <v>73</v>
      </c>
      <c r="C850" s="21">
        <v>0.887731493</v>
      </c>
      <c r="D850" s="20">
        <v>0.887731493</v>
      </c>
      <c r="E850" s="24">
        <v>0</v>
      </c>
      <c r="F850">
        <v>39.07880296</v>
      </c>
      <c r="G850">
        <v>-76.77274916</v>
      </c>
      <c r="H850" s="26">
        <v>904.1</v>
      </c>
      <c r="I850" s="23">
        <f t="shared" si="102"/>
        <v>868.95</v>
      </c>
      <c r="J850">
        <f t="shared" si="103"/>
        <v>1275.758298037965</v>
      </c>
      <c r="K850" s="23">
        <f t="shared" si="104"/>
        <v>1519.258298037965</v>
      </c>
      <c r="L850" s="23">
        <f t="shared" si="101"/>
        <v>1538.277298037965</v>
      </c>
      <c r="M850" s="23">
        <f t="shared" si="105"/>
        <v>1528.767798037965</v>
      </c>
      <c r="N850" s="23">
        <v>4.1</v>
      </c>
      <c r="O850" s="23">
        <v>52.8</v>
      </c>
      <c r="P850" s="23">
        <v>41.6</v>
      </c>
      <c r="Q850" s="23">
        <f t="shared" si="97"/>
        <v>43.85</v>
      </c>
      <c r="S850">
        <v>1.44E-07</v>
      </c>
      <c r="T850">
        <v>5.71E-07</v>
      </c>
      <c r="U850">
        <v>8.05E-07</v>
      </c>
      <c r="V850">
        <v>1.43E-06</v>
      </c>
      <c r="W850">
        <v>6.07E-07</v>
      </c>
      <c r="X850">
        <v>-3.06E-07</v>
      </c>
      <c r="Y850" s="30">
        <v>841.4</v>
      </c>
      <c r="Z850" s="30">
        <v>292.9</v>
      </c>
      <c r="AA850" s="30">
        <v>286.6</v>
      </c>
      <c r="AB850" s="30">
        <v>15.6</v>
      </c>
      <c r="AD850">
        <v>166</v>
      </c>
      <c r="AE850">
        <v>20</v>
      </c>
      <c r="AF850">
        <v>13</v>
      </c>
      <c r="AG850">
        <v>12</v>
      </c>
      <c r="AH850">
        <v>3</v>
      </c>
      <c r="AI850">
        <v>18</v>
      </c>
      <c r="AJ850">
        <f t="shared" si="100"/>
        <v>3519.434628975265</v>
      </c>
      <c r="AK850">
        <f t="shared" si="100"/>
        <v>424.02826855123675</v>
      </c>
      <c r="AL850">
        <f t="shared" si="100"/>
        <v>275.61837455830386</v>
      </c>
      <c r="AM850">
        <f t="shared" si="100"/>
        <v>254.41696113074204</v>
      </c>
      <c r="AN850">
        <f t="shared" si="100"/>
        <v>63.60424028268551</v>
      </c>
      <c r="AO850">
        <f t="shared" si="100"/>
        <v>381.62544169611306</v>
      </c>
      <c r="AP850" s="26">
        <v>0.005</v>
      </c>
      <c r="AS850" s="26">
        <v>0.011</v>
      </c>
      <c r="AU850">
        <v>-0.9012706876</v>
      </c>
      <c r="AV850">
        <f t="shared" si="99"/>
        <v>0.1487293124000001</v>
      </c>
      <c r="AW850" s="24">
        <v>0.003</v>
      </c>
    </row>
    <row r="851" spans="1:49" ht="12.75">
      <c r="A851" s="19">
        <v>37694</v>
      </c>
      <c r="B851" s="22">
        <v>73</v>
      </c>
      <c r="C851" s="21">
        <v>0.887847245</v>
      </c>
      <c r="D851" s="20">
        <v>0.887847245</v>
      </c>
      <c r="E851" s="24">
        <v>0</v>
      </c>
      <c r="F851">
        <v>39.07206275</v>
      </c>
      <c r="G851">
        <v>-76.76925453</v>
      </c>
      <c r="H851" s="26">
        <v>907.6</v>
      </c>
      <c r="I851" s="23">
        <f t="shared" si="102"/>
        <v>872.45</v>
      </c>
      <c r="J851">
        <f t="shared" si="103"/>
        <v>1242.3784095142844</v>
      </c>
      <c r="K851" s="23">
        <f t="shared" si="104"/>
        <v>1485.8784095142844</v>
      </c>
      <c r="L851" s="23">
        <f t="shared" si="101"/>
        <v>1504.8974095142844</v>
      </c>
      <c r="M851" s="23">
        <f t="shared" si="105"/>
        <v>1495.3879095142843</v>
      </c>
      <c r="N851" s="23">
        <v>4.6</v>
      </c>
      <c r="O851" s="23">
        <v>52.6</v>
      </c>
      <c r="P851" s="23">
        <v>44.6</v>
      </c>
      <c r="Q851" s="23">
        <f t="shared" si="97"/>
        <v>43.1</v>
      </c>
      <c r="S851"/>
      <c r="T851"/>
      <c r="Y851" s="30"/>
      <c r="Z851" s="30"/>
      <c r="AA851" s="30"/>
      <c r="AB851" s="30"/>
      <c r="AD851">
        <v>155</v>
      </c>
      <c r="AE851">
        <v>18</v>
      </c>
      <c r="AF851">
        <v>26</v>
      </c>
      <c r="AG851">
        <v>14</v>
      </c>
      <c r="AH851">
        <v>5</v>
      </c>
      <c r="AI851">
        <v>16</v>
      </c>
      <c r="AJ851">
        <f t="shared" si="100"/>
        <v>3286.2190812720846</v>
      </c>
      <c r="AK851">
        <f t="shared" si="100"/>
        <v>381.62544169611306</v>
      </c>
      <c r="AL851">
        <f t="shared" si="100"/>
        <v>551.2367491166077</v>
      </c>
      <c r="AM851">
        <f t="shared" si="100"/>
        <v>296.81978798586573</v>
      </c>
      <c r="AN851">
        <f t="shared" si="100"/>
        <v>106.00706713780919</v>
      </c>
      <c r="AO851">
        <f t="shared" si="100"/>
        <v>339.22261484098937</v>
      </c>
      <c r="AP851" s="26">
        <v>0.006</v>
      </c>
      <c r="AS851" s="26">
        <v>0.023</v>
      </c>
      <c r="AU851">
        <v>-0.9367359877</v>
      </c>
      <c r="AV851">
        <f t="shared" si="99"/>
        <v>0.11326401230000005</v>
      </c>
      <c r="AW851" s="24">
        <v>0.001</v>
      </c>
    </row>
    <row r="852" spans="1:49" ht="12.75">
      <c r="A852" s="19">
        <v>37694</v>
      </c>
      <c r="B852" s="22">
        <v>73</v>
      </c>
      <c r="C852" s="21">
        <v>0.887962937</v>
      </c>
      <c r="D852" s="20">
        <v>0.887962937</v>
      </c>
      <c r="E852" s="24">
        <v>0</v>
      </c>
      <c r="F852">
        <v>39.06757368</v>
      </c>
      <c r="G852">
        <v>-76.76203483</v>
      </c>
      <c r="H852" s="26">
        <v>911.6</v>
      </c>
      <c r="I852" s="23">
        <f t="shared" si="102"/>
        <v>876.45</v>
      </c>
      <c r="J852">
        <f t="shared" si="103"/>
        <v>1204.3935465647928</v>
      </c>
      <c r="K852" s="23">
        <f t="shared" si="104"/>
        <v>1447.8935465647928</v>
      </c>
      <c r="L852" s="23">
        <f t="shared" si="101"/>
        <v>1466.9125465647928</v>
      </c>
      <c r="M852" s="23">
        <f t="shared" si="105"/>
        <v>1457.403046564793</v>
      </c>
      <c r="N852" s="23">
        <v>4.6</v>
      </c>
      <c r="O852" s="23">
        <v>48.9</v>
      </c>
      <c r="P852" s="23">
        <v>40.6</v>
      </c>
      <c r="Q852" s="23">
        <f t="shared" si="97"/>
        <v>42.6</v>
      </c>
      <c r="S852"/>
      <c r="T852"/>
      <c r="Y852" s="30"/>
      <c r="Z852" s="30"/>
      <c r="AA852" s="30"/>
      <c r="AB852" s="30"/>
      <c r="AC852">
        <v>2254</v>
      </c>
      <c r="AD852">
        <v>178</v>
      </c>
      <c r="AE852">
        <v>15</v>
      </c>
      <c r="AF852">
        <v>25</v>
      </c>
      <c r="AG852">
        <v>6</v>
      </c>
      <c r="AH852">
        <v>3</v>
      </c>
      <c r="AI852">
        <v>18</v>
      </c>
      <c r="AJ852">
        <f t="shared" si="100"/>
        <v>3773.851590106007</v>
      </c>
      <c r="AK852">
        <f t="shared" si="100"/>
        <v>318.02120141342755</v>
      </c>
      <c r="AL852">
        <f t="shared" si="100"/>
        <v>530.035335689046</v>
      </c>
      <c r="AM852">
        <f t="shared" si="100"/>
        <v>127.20848056537102</v>
      </c>
      <c r="AN852">
        <f t="shared" si="100"/>
        <v>63.60424028268551</v>
      </c>
      <c r="AO852">
        <f t="shared" si="100"/>
        <v>381.62544169611306</v>
      </c>
      <c r="AP852" s="26">
        <v>0.004</v>
      </c>
      <c r="AS852" s="26">
        <v>0.021</v>
      </c>
      <c r="AU852">
        <v>-0.9647496939</v>
      </c>
      <c r="AV852">
        <f t="shared" si="99"/>
        <v>0.08525030610000006</v>
      </c>
      <c r="AW852" s="24">
        <v>0.003</v>
      </c>
    </row>
    <row r="853" spans="1:49" ht="12.75">
      <c r="A853" s="19">
        <v>37694</v>
      </c>
      <c r="B853" s="22">
        <v>73</v>
      </c>
      <c r="C853" s="21">
        <v>0.88807869</v>
      </c>
      <c r="D853" s="20">
        <v>0.88807869</v>
      </c>
      <c r="E853" s="24">
        <v>0</v>
      </c>
      <c r="F853">
        <v>39.06601638</v>
      </c>
      <c r="G853">
        <v>-76.7531935</v>
      </c>
      <c r="H853" s="26">
        <v>916.3</v>
      </c>
      <c r="I853" s="23">
        <f t="shared" si="102"/>
        <v>881.15</v>
      </c>
      <c r="J853">
        <f t="shared" si="103"/>
        <v>1159.9822305912894</v>
      </c>
      <c r="K853" s="23">
        <f t="shared" si="104"/>
        <v>1403.4822305912894</v>
      </c>
      <c r="L853" s="23">
        <f t="shared" si="101"/>
        <v>1422.5012305912894</v>
      </c>
      <c r="M853" s="23">
        <f t="shared" si="105"/>
        <v>1412.9917305912895</v>
      </c>
      <c r="N853" s="23">
        <v>4.9</v>
      </c>
      <c r="O853" s="23">
        <v>43.2</v>
      </c>
      <c r="P853" s="23">
        <v>45</v>
      </c>
      <c r="Q853" s="23">
        <f t="shared" si="97"/>
        <v>42.8</v>
      </c>
      <c r="S853">
        <v>1.24E-06</v>
      </c>
      <c r="T853">
        <v>6.14E-07</v>
      </c>
      <c r="U853">
        <v>9.78E-07</v>
      </c>
      <c r="V853">
        <v>1.37E-06</v>
      </c>
      <c r="W853">
        <v>5.91E-07</v>
      </c>
      <c r="X853">
        <v>-2.29E-07</v>
      </c>
      <c r="Y853" s="30">
        <v>851.3</v>
      </c>
      <c r="Z853" s="30">
        <v>293</v>
      </c>
      <c r="AA853" s="30">
        <v>286.7</v>
      </c>
      <c r="AB853" s="30">
        <v>15.6</v>
      </c>
      <c r="AD853">
        <v>182</v>
      </c>
      <c r="AE853">
        <v>20</v>
      </c>
      <c r="AF853">
        <v>22</v>
      </c>
      <c r="AG853">
        <v>9</v>
      </c>
      <c r="AH853">
        <v>4</v>
      </c>
      <c r="AI853">
        <v>27</v>
      </c>
      <c r="AJ853">
        <f t="shared" si="100"/>
        <v>3858.6572438162543</v>
      </c>
      <c r="AK853">
        <f t="shared" si="100"/>
        <v>424.02826855123675</v>
      </c>
      <c r="AL853">
        <f t="shared" si="100"/>
        <v>466.4310954063604</v>
      </c>
      <c r="AM853">
        <f t="shared" si="100"/>
        <v>190.81272084805653</v>
      </c>
      <c r="AN853">
        <f t="shared" si="100"/>
        <v>84.80565371024734</v>
      </c>
      <c r="AO853">
        <f t="shared" si="100"/>
        <v>572.4381625441696</v>
      </c>
      <c r="AP853" s="26">
        <v>0.004</v>
      </c>
      <c r="AS853" s="26">
        <v>0.015</v>
      </c>
      <c r="AU853">
        <v>-0.9680873752</v>
      </c>
      <c r="AV853">
        <f t="shared" si="99"/>
        <v>0.08191262480000006</v>
      </c>
      <c r="AW853" s="24">
        <v>0.009</v>
      </c>
    </row>
    <row r="854" spans="1:49" ht="12.75">
      <c r="A854" s="19">
        <v>37694</v>
      </c>
      <c r="B854" s="22">
        <v>73</v>
      </c>
      <c r="C854" s="21">
        <v>0.888194442</v>
      </c>
      <c r="D854" s="20">
        <v>0.888194442</v>
      </c>
      <c r="E854" s="24">
        <v>0</v>
      </c>
      <c r="F854">
        <v>39.06799351</v>
      </c>
      <c r="G854">
        <v>-76.74461283</v>
      </c>
      <c r="H854" s="26">
        <v>919.4</v>
      </c>
      <c r="I854" s="23">
        <f t="shared" si="102"/>
        <v>884.25</v>
      </c>
      <c r="J854">
        <f t="shared" si="103"/>
        <v>1130.8191222741077</v>
      </c>
      <c r="K854" s="23">
        <f t="shared" si="104"/>
        <v>1374.3191222741077</v>
      </c>
      <c r="L854" s="23">
        <f t="shared" si="101"/>
        <v>1393.3381222741077</v>
      </c>
      <c r="M854" s="23">
        <f t="shared" si="105"/>
        <v>1383.8286222741076</v>
      </c>
      <c r="N854" s="23">
        <v>5</v>
      </c>
      <c r="O854" s="23">
        <v>38.7</v>
      </c>
      <c r="P854" s="23">
        <v>39.6</v>
      </c>
      <c r="Q854" s="23">
        <f aca="true" t="shared" si="106" ref="Q854:Q917">AVERAGE(P853:P854)</f>
        <v>42.3</v>
      </c>
      <c r="S854"/>
      <c r="T854"/>
      <c r="Y854" s="30"/>
      <c r="Z854" s="30"/>
      <c r="AA854" s="30"/>
      <c r="AB854" s="30"/>
      <c r="AD854">
        <v>177</v>
      </c>
      <c r="AE854">
        <v>30</v>
      </c>
      <c r="AF854">
        <v>18</v>
      </c>
      <c r="AG854">
        <v>7</v>
      </c>
      <c r="AH854">
        <v>2</v>
      </c>
      <c r="AI854">
        <v>21</v>
      </c>
      <c r="AJ854">
        <f t="shared" si="100"/>
        <v>3752.650176678445</v>
      </c>
      <c r="AK854">
        <f t="shared" si="100"/>
        <v>636.0424028268551</v>
      </c>
      <c r="AL854">
        <f t="shared" si="100"/>
        <v>381.62544169611306</v>
      </c>
      <c r="AM854">
        <f t="shared" si="100"/>
        <v>148.40989399293287</v>
      </c>
      <c r="AN854">
        <f t="shared" si="100"/>
        <v>42.40282685512367</v>
      </c>
      <c r="AO854">
        <f t="shared" si="100"/>
        <v>445.22968197879857</v>
      </c>
      <c r="AP854" s="26">
        <v>0.004</v>
      </c>
      <c r="AS854" s="26">
        <v>0.012</v>
      </c>
      <c r="AU854">
        <v>-1.007746696</v>
      </c>
      <c r="AV854">
        <f t="shared" si="99"/>
        <v>0.042253303999999936</v>
      </c>
      <c r="AW854" s="24">
        <v>0.005</v>
      </c>
    </row>
    <row r="855" spans="1:49" ht="12.75">
      <c r="A855" s="19">
        <v>37694</v>
      </c>
      <c r="B855" s="22">
        <v>73</v>
      </c>
      <c r="C855" s="21">
        <v>0.888310194</v>
      </c>
      <c r="D855" s="20">
        <v>0.888310194</v>
      </c>
      <c r="E855" s="24">
        <v>0</v>
      </c>
      <c r="F855">
        <v>39.07321231</v>
      </c>
      <c r="G855">
        <v>-76.73908421</v>
      </c>
      <c r="H855" s="26">
        <v>923.2</v>
      </c>
      <c r="I855" s="23">
        <f t="shared" si="102"/>
        <v>888.0500000000001</v>
      </c>
      <c r="J855">
        <f t="shared" si="103"/>
        <v>1095.209955012851</v>
      </c>
      <c r="K855" s="23">
        <f t="shared" si="104"/>
        <v>1338.709955012851</v>
      </c>
      <c r="L855" s="23">
        <f t="shared" si="101"/>
        <v>1357.728955012851</v>
      </c>
      <c r="M855" s="23">
        <f t="shared" si="105"/>
        <v>1348.219455012851</v>
      </c>
      <c r="N855" s="23">
        <v>5</v>
      </c>
      <c r="O855" s="23">
        <v>38.3</v>
      </c>
      <c r="P855" s="23">
        <v>43.1</v>
      </c>
      <c r="Q855" s="23">
        <f t="shared" si="106"/>
        <v>41.35</v>
      </c>
      <c r="S855"/>
      <c r="T855"/>
      <c r="Y855" s="30"/>
      <c r="Z855" s="30"/>
      <c r="AA855" s="30"/>
      <c r="AB855" s="30"/>
      <c r="AD855">
        <v>176</v>
      </c>
      <c r="AE855">
        <v>21</v>
      </c>
      <c r="AF855">
        <v>17</v>
      </c>
      <c r="AG855">
        <v>10</v>
      </c>
      <c r="AH855">
        <v>7</v>
      </c>
      <c r="AI855">
        <v>22</v>
      </c>
      <c r="AJ855">
        <f t="shared" si="100"/>
        <v>3731.448763250883</v>
      </c>
      <c r="AK855">
        <f t="shared" si="100"/>
        <v>445.22968197879857</v>
      </c>
      <c r="AL855">
        <f t="shared" si="100"/>
        <v>360.42402826855124</v>
      </c>
      <c r="AM855">
        <f t="shared" si="100"/>
        <v>212.01413427561837</v>
      </c>
      <c r="AN855">
        <f t="shared" si="100"/>
        <v>148.40989399293287</v>
      </c>
      <c r="AO855">
        <f t="shared" si="100"/>
        <v>466.4310954063604</v>
      </c>
      <c r="AP855" s="26">
        <v>0.004</v>
      </c>
      <c r="AS855" s="26">
        <v>0.013</v>
      </c>
      <c r="AU855">
        <v>-1.006893873</v>
      </c>
      <c r="AV855">
        <f t="shared" si="99"/>
        <v>0.04310612699999994</v>
      </c>
      <c r="AW855" s="24">
        <v>0.004</v>
      </c>
    </row>
    <row r="856" spans="1:49" ht="12.75">
      <c r="A856" s="19">
        <v>37694</v>
      </c>
      <c r="B856" s="22">
        <v>73</v>
      </c>
      <c r="C856" s="21">
        <v>0.888425946</v>
      </c>
      <c r="D856" s="20">
        <v>0.888425946</v>
      </c>
      <c r="E856" s="24">
        <v>0</v>
      </c>
      <c r="F856">
        <v>39.07956868</v>
      </c>
      <c r="G856">
        <v>-76.73775471</v>
      </c>
      <c r="H856" s="26">
        <v>927.4</v>
      </c>
      <c r="I856" s="23">
        <f t="shared" si="102"/>
        <v>892.25</v>
      </c>
      <c r="J856">
        <f t="shared" si="103"/>
        <v>1056.0292995438763</v>
      </c>
      <c r="K856" s="23">
        <f t="shared" si="104"/>
        <v>1299.5292995438763</v>
      </c>
      <c r="L856" s="23">
        <f t="shared" si="101"/>
        <v>1318.5482995438763</v>
      </c>
      <c r="M856" s="23">
        <f t="shared" si="105"/>
        <v>1309.0387995438764</v>
      </c>
      <c r="N856" s="23">
        <v>4.7</v>
      </c>
      <c r="O856" s="23">
        <v>38</v>
      </c>
      <c r="P856" s="23">
        <v>40.8</v>
      </c>
      <c r="Q856" s="23">
        <f t="shared" si="106"/>
        <v>41.95</v>
      </c>
      <c r="S856">
        <v>6.36E-07</v>
      </c>
      <c r="T856">
        <v>1.1E-06</v>
      </c>
      <c r="U856">
        <v>1.19E-06</v>
      </c>
      <c r="V856">
        <v>1.15E-06</v>
      </c>
      <c r="W856">
        <v>4.59E-07</v>
      </c>
      <c r="X856">
        <v>-3.39E-07</v>
      </c>
      <c r="Y856" s="30">
        <v>863.6</v>
      </c>
      <c r="Z856" s="30">
        <v>293.1</v>
      </c>
      <c r="AA856" s="30">
        <v>286.7</v>
      </c>
      <c r="AB856" s="30">
        <v>15.6</v>
      </c>
      <c r="AD856">
        <v>195</v>
      </c>
      <c r="AE856">
        <v>15</v>
      </c>
      <c r="AF856">
        <v>17</v>
      </c>
      <c r="AG856">
        <v>14</v>
      </c>
      <c r="AH856">
        <v>5</v>
      </c>
      <c r="AI856">
        <v>22</v>
      </c>
      <c r="AJ856">
        <f t="shared" si="100"/>
        <v>4134.275618374558</v>
      </c>
      <c r="AK856">
        <f t="shared" si="100"/>
        <v>318.02120141342755</v>
      </c>
      <c r="AL856">
        <f t="shared" si="100"/>
        <v>360.42402826855124</v>
      </c>
      <c r="AM856">
        <f t="shared" si="100"/>
        <v>296.81978798586573</v>
      </c>
      <c r="AN856">
        <f t="shared" si="100"/>
        <v>106.00706713780919</v>
      </c>
      <c r="AO856">
        <f t="shared" si="100"/>
        <v>466.4310954063604</v>
      </c>
      <c r="AP856" s="26">
        <v>0.006</v>
      </c>
      <c r="AS856" s="26">
        <v>0.013</v>
      </c>
      <c r="AU856">
        <v>-1.013954759</v>
      </c>
      <c r="AV856">
        <f t="shared" si="99"/>
        <v>0.03604524100000006</v>
      </c>
      <c r="AW856" s="24">
        <v>0.003</v>
      </c>
    </row>
    <row r="857" spans="1:49" ht="12.75">
      <c r="A857" s="19">
        <v>37694</v>
      </c>
      <c r="B857" s="22">
        <v>73</v>
      </c>
      <c r="C857" s="21">
        <v>0.888541639</v>
      </c>
      <c r="D857" s="20">
        <v>0.888541639</v>
      </c>
      <c r="E857" s="24">
        <v>0</v>
      </c>
      <c r="F857">
        <v>39.08533939</v>
      </c>
      <c r="G857">
        <v>-76.74166862</v>
      </c>
      <c r="H857" s="26">
        <v>930.3</v>
      </c>
      <c r="I857" s="23">
        <f t="shared" si="102"/>
        <v>895.15</v>
      </c>
      <c r="J857">
        <f t="shared" si="103"/>
        <v>1029.0834786760913</v>
      </c>
      <c r="K857" s="23">
        <f t="shared" si="104"/>
        <v>1272.5834786760913</v>
      </c>
      <c r="L857" s="23">
        <f t="shared" si="101"/>
        <v>1291.6024786760913</v>
      </c>
      <c r="M857" s="23">
        <f t="shared" si="105"/>
        <v>1282.0929786760912</v>
      </c>
      <c r="N857" s="23">
        <v>4.3</v>
      </c>
      <c r="O857" s="23">
        <v>34.8</v>
      </c>
      <c r="P857" s="23">
        <v>47.1</v>
      </c>
      <c r="Q857" s="23">
        <f t="shared" si="106"/>
        <v>43.95</v>
      </c>
      <c r="S857"/>
      <c r="T857"/>
      <c r="Y857" s="30"/>
      <c r="Z857" s="30"/>
      <c r="AA857" s="30"/>
      <c r="AB857" s="30"/>
      <c r="AD857">
        <v>189</v>
      </c>
      <c r="AE857">
        <v>26</v>
      </c>
      <c r="AF857">
        <v>18</v>
      </c>
      <c r="AG857">
        <v>9</v>
      </c>
      <c r="AH857">
        <v>7</v>
      </c>
      <c r="AI857">
        <v>29</v>
      </c>
      <c r="AJ857">
        <f t="shared" si="100"/>
        <v>4007.067137809187</v>
      </c>
      <c r="AK857">
        <f t="shared" si="100"/>
        <v>551.2367491166077</v>
      </c>
      <c r="AL857">
        <f t="shared" si="100"/>
        <v>381.62544169611306</v>
      </c>
      <c r="AM857">
        <f t="shared" si="100"/>
        <v>190.81272084805653</v>
      </c>
      <c r="AN857">
        <f t="shared" si="100"/>
        <v>148.40989399293287</v>
      </c>
      <c r="AO857">
        <f t="shared" si="100"/>
        <v>614.8409893992932</v>
      </c>
      <c r="AP857" s="26">
        <v>0.004</v>
      </c>
      <c r="AS857" s="26">
        <v>0.012</v>
      </c>
      <c r="AU857">
        <v>-1.009376884</v>
      </c>
      <c r="AV857">
        <f t="shared" si="99"/>
        <v>0.040623116000000126</v>
      </c>
      <c r="AW857" s="24">
        <v>0</v>
      </c>
    </row>
    <row r="858" spans="1:49" ht="12.75">
      <c r="A858" s="19">
        <v>37694</v>
      </c>
      <c r="B858" s="22">
        <v>73</v>
      </c>
      <c r="C858" s="21">
        <v>0.888657391</v>
      </c>
      <c r="D858" s="20">
        <v>0.888657391</v>
      </c>
      <c r="E858" s="24">
        <v>0</v>
      </c>
      <c r="F858">
        <v>39.08851008</v>
      </c>
      <c r="G858">
        <v>-76.74875739</v>
      </c>
      <c r="H858" s="26">
        <v>933.2</v>
      </c>
      <c r="I858" s="23">
        <f t="shared" si="102"/>
        <v>898.0500000000001</v>
      </c>
      <c r="J858">
        <f t="shared" si="103"/>
        <v>1002.2248126342996</v>
      </c>
      <c r="K858" s="23">
        <f t="shared" si="104"/>
        <v>1245.7248126342997</v>
      </c>
      <c r="L858" s="23">
        <f t="shared" si="101"/>
        <v>1264.7438126342995</v>
      </c>
      <c r="M858" s="23">
        <f t="shared" si="105"/>
        <v>1255.2343126342996</v>
      </c>
      <c r="N858" s="23">
        <v>3.2</v>
      </c>
      <c r="O858" s="23">
        <v>31.8</v>
      </c>
      <c r="P858" s="23">
        <v>45.1</v>
      </c>
      <c r="Q858" s="23">
        <f t="shared" si="106"/>
        <v>46.1</v>
      </c>
      <c r="S858"/>
      <c r="T858"/>
      <c r="Y858" s="30"/>
      <c r="Z858" s="30"/>
      <c r="AA858" s="30"/>
      <c r="AB858" s="30"/>
      <c r="AC858">
        <v>1384</v>
      </c>
      <c r="AD858">
        <v>183</v>
      </c>
      <c r="AE858">
        <v>26</v>
      </c>
      <c r="AF858">
        <v>25</v>
      </c>
      <c r="AG858">
        <v>4</v>
      </c>
      <c r="AH858">
        <v>6</v>
      </c>
      <c r="AI858">
        <v>22</v>
      </c>
      <c r="AJ858">
        <f t="shared" si="100"/>
        <v>3879.858657243816</v>
      </c>
      <c r="AK858">
        <f t="shared" si="100"/>
        <v>551.2367491166077</v>
      </c>
      <c r="AL858">
        <f t="shared" si="100"/>
        <v>530.035335689046</v>
      </c>
      <c r="AM858">
        <f t="shared" si="100"/>
        <v>84.80565371024734</v>
      </c>
      <c r="AN858">
        <f t="shared" si="100"/>
        <v>127.20848056537102</v>
      </c>
      <c r="AO858">
        <f t="shared" si="100"/>
        <v>466.4310954063604</v>
      </c>
      <c r="AP858" s="26">
        <v>0.004</v>
      </c>
      <c r="AS858" s="26">
        <v>0.021</v>
      </c>
      <c r="AU858">
        <v>-0.9251817465</v>
      </c>
      <c r="AV858">
        <f t="shared" si="99"/>
        <v>0.12481825350000009</v>
      </c>
      <c r="AW858" s="24">
        <v>0.006</v>
      </c>
    </row>
    <row r="859" spans="1:49" ht="12.75">
      <c r="A859" s="19">
        <v>37694</v>
      </c>
      <c r="B859" s="22">
        <v>73</v>
      </c>
      <c r="C859" s="21">
        <v>0.888773143</v>
      </c>
      <c r="D859" s="20">
        <v>0.888773143</v>
      </c>
      <c r="E859" s="24">
        <v>0</v>
      </c>
      <c r="F859">
        <v>39.08920917</v>
      </c>
      <c r="G859">
        <v>-76.75693259</v>
      </c>
      <c r="H859" s="26">
        <v>936.3</v>
      </c>
      <c r="I859" s="23">
        <f t="shared" si="102"/>
        <v>901.15</v>
      </c>
      <c r="J859">
        <f t="shared" si="103"/>
        <v>973.60956727324</v>
      </c>
      <c r="K859" s="23">
        <f t="shared" si="104"/>
        <v>1217.10956727324</v>
      </c>
      <c r="L859" s="23">
        <f t="shared" si="101"/>
        <v>1236.1285672732402</v>
      </c>
      <c r="M859" s="23">
        <f t="shared" si="105"/>
        <v>1226.61906727324</v>
      </c>
      <c r="N859" s="23">
        <v>-0.2</v>
      </c>
      <c r="O859" s="23">
        <v>32.3</v>
      </c>
      <c r="P859" s="23">
        <v>53.1</v>
      </c>
      <c r="Q859" s="23">
        <f t="shared" si="106"/>
        <v>49.1</v>
      </c>
      <c r="S859">
        <v>4.27E-07</v>
      </c>
      <c r="T859">
        <v>3.02E-07</v>
      </c>
      <c r="U859">
        <v>1.01E-06</v>
      </c>
      <c r="V859">
        <v>1.03E-06</v>
      </c>
      <c r="W859">
        <v>4.51E-07</v>
      </c>
      <c r="X859">
        <v>-4.14E-07</v>
      </c>
      <c r="Y859" s="30">
        <v>874</v>
      </c>
      <c r="Z859" s="30">
        <v>293.1</v>
      </c>
      <c r="AA859" s="30">
        <v>286.8</v>
      </c>
      <c r="AB859" s="30">
        <v>15.6</v>
      </c>
      <c r="AD859">
        <v>195</v>
      </c>
      <c r="AE859">
        <v>24</v>
      </c>
      <c r="AF859">
        <v>21</v>
      </c>
      <c r="AG859">
        <v>19</v>
      </c>
      <c r="AH859">
        <v>3</v>
      </c>
      <c r="AI859">
        <v>27</v>
      </c>
      <c r="AJ859">
        <f t="shared" si="100"/>
        <v>4134.275618374558</v>
      </c>
      <c r="AK859">
        <f t="shared" si="100"/>
        <v>508.8339222614841</v>
      </c>
      <c r="AL859">
        <f t="shared" si="100"/>
        <v>445.22968197879857</v>
      </c>
      <c r="AM859">
        <f t="shared" si="100"/>
        <v>402.8268551236749</v>
      </c>
      <c r="AN859">
        <f t="shared" si="100"/>
        <v>63.60424028268551</v>
      </c>
      <c r="AO859">
        <f t="shared" si="100"/>
        <v>572.4381625441696</v>
      </c>
      <c r="AP859" s="26">
        <v>0.004</v>
      </c>
      <c r="AS859" s="26">
        <v>0.021</v>
      </c>
      <c r="AU859">
        <v>-0.4438107908</v>
      </c>
      <c r="AV859">
        <f t="shared" si="99"/>
        <v>0.6061892092000001</v>
      </c>
      <c r="AW859" s="24">
        <v>0.006</v>
      </c>
    </row>
    <row r="860" spans="1:49" ht="12.75">
      <c r="A860" s="19">
        <v>37694</v>
      </c>
      <c r="B860" s="22">
        <v>73</v>
      </c>
      <c r="C860" s="21">
        <v>0.888888896</v>
      </c>
      <c r="D860" s="20">
        <v>0.888888896</v>
      </c>
      <c r="E860" s="24">
        <v>0</v>
      </c>
      <c r="F860">
        <v>39.0863996</v>
      </c>
      <c r="G860">
        <v>-76.76447422</v>
      </c>
      <c r="H860" s="26">
        <v>940.4</v>
      </c>
      <c r="I860" s="23">
        <f t="shared" si="102"/>
        <v>905.25</v>
      </c>
      <c r="J860">
        <f t="shared" si="103"/>
        <v>935.914417705911</v>
      </c>
      <c r="K860" s="23">
        <f t="shared" si="104"/>
        <v>1179.414417705911</v>
      </c>
      <c r="L860" s="23">
        <f t="shared" si="101"/>
        <v>1198.4334177059109</v>
      </c>
      <c r="M860" s="23">
        <f t="shared" si="105"/>
        <v>1188.923917705911</v>
      </c>
      <c r="N860" s="23">
        <v>-0.4</v>
      </c>
      <c r="O860" s="23">
        <v>35.2</v>
      </c>
      <c r="P860" s="23">
        <v>47</v>
      </c>
      <c r="Q860" s="23">
        <f t="shared" si="106"/>
        <v>50.05</v>
      </c>
      <c r="S860"/>
      <c r="T860"/>
      <c r="Y860" s="30"/>
      <c r="Z860" s="30"/>
      <c r="AA860" s="30"/>
      <c r="AB860" s="30"/>
      <c r="AD860">
        <v>156</v>
      </c>
      <c r="AE860">
        <v>19</v>
      </c>
      <c r="AF860">
        <v>15</v>
      </c>
      <c r="AG860">
        <v>11</v>
      </c>
      <c r="AH860">
        <v>1</v>
      </c>
      <c r="AI860">
        <v>14</v>
      </c>
      <c r="AJ860">
        <f t="shared" si="100"/>
        <v>3307.4204946996465</v>
      </c>
      <c r="AK860">
        <f t="shared" si="100"/>
        <v>402.8268551236749</v>
      </c>
      <c r="AL860">
        <f t="shared" si="100"/>
        <v>318.02120141342755</v>
      </c>
      <c r="AM860">
        <f t="shared" si="100"/>
        <v>233.2155477031802</v>
      </c>
      <c r="AN860">
        <f t="shared" si="100"/>
        <v>21.201413427561835</v>
      </c>
      <c r="AO860">
        <f t="shared" si="100"/>
        <v>296.81978798586573</v>
      </c>
      <c r="AP860" s="26">
        <v>0.002</v>
      </c>
      <c r="AS860" s="26">
        <v>0.041</v>
      </c>
      <c r="AU860">
        <v>-0.1971098185</v>
      </c>
      <c r="AV860">
        <f t="shared" si="99"/>
        <v>0.8528901815000001</v>
      </c>
      <c r="AW860" s="24">
        <v>0.004</v>
      </c>
    </row>
    <row r="861" spans="1:49" ht="12.75">
      <c r="A861" s="19">
        <v>37694</v>
      </c>
      <c r="B861" s="22">
        <v>73</v>
      </c>
      <c r="C861" s="21">
        <v>0.889004648</v>
      </c>
      <c r="D861" s="20">
        <v>0.889004648</v>
      </c>
      <c r="E861" s="24">
        <v>0</v>
      </c>
      <c r="F861">
        <v>39.08096025</v>
      </c>
      <c r="G861">
        <v>-76.76931083</v>
      </c>
      <c r="H861" s="26">
        <v>941.6</v>
      </c>
      <c r="I861" s="23">
        <f t="shared" si="102"/>
        <v>906.45</v>
      </c>
      <c r="J861">
        <f t="shared" si="103"/>
        <v>924.9139837448216</v>
      </c>
      <c r="K861" s="23">
        <f t="shared" si="104"/>
        <v>1168.4139837448215</v>
      </c>
      <c r="L861" s="23">
        <f t="shared" si="101"/>
        <v>1187.4329837448217</v>
      </c>
      <c r="M861" s="23">
        <f t="shared" si="105"/>
        <v>1177.9234837448216</v>
      </c>
      <c r="N861" s="23">
        <v>-0.7</v>
      </c>
      <c r="O861" s="23">
        <v>36.9</v>
      </c>
      <c r="P861" s="23">
        <v>45.6</v>
      </c>
      <c r="Q861" s="23">
        <f t="shared" si="106"/>
        <v>46.3</v>
      </c>
      <c r="S861"/>
      <c r="T861"/>
      <c r="Y861" s="30"/>
      <c r="Z861" s="30"/>
      <c r="AA861" s="30"/>
      <c r="AB861" s="30"/>
      <c r="AD861">
        <v>155</v>
      </c>
      <c r="AE861">
        <v>10</v>
      </c>
      <c r="AF861">
        <v>19</v>
      </c>
      <c r="AG861">
        <v>8</v>
      </c>
      <c r="AH861">
        <v>3</v>
      </c>
      <c r="AI861">
        <v>20</v>
      </c>
      <c r="AJ861">
        <f t="shared" si="100"/>
        <v>3286.2190812720846</v>
      </c>
      <c r="AK861">
        <f t="shared" si="100"/>
        <v>212.01413427561837</v>
      </c>
      <c r="AL861">
        <f t="shared" si="100"/>
        <v>402.8268551236749</v>
      </c>
      <c r="AM861">
        <f t="shared" si="100"/>
        <v>169.61130742049468</v>
      </c>
      <c r="AN861">
        <f t="shared" si="100"/>
        <v>63.60424028268551</v>
      </c>
      <c r="AO861">
        <f t="shared" si="100"/>
        <v>424.02826855123675</v>
      </c>
      <c r="AP861" s="26">
        <v>0.005</v>
      </c>
      <c r="AS861" s="26">
        <v>0.112</v>
      </c>
      <c r="AU861">
        <v>0.1259509027</v>
      </c>
      <c r="AV861">
        <f t="shared" si="99"/>
        <v>1.1759509027000001</v>
      </c>
      <c r="AW861" s="24">
        <v>0.004</v>
      </c>
    </row>
    <row r="862" spans="1:49" ht="12.75">
      <c r="A862" s="19">
        <v>37694</v>
      </c>
      <c r="B862" s="22">
        <v>73</v>
      </c>
      <c r="C862" s="21">
        <v>0.8891204</v>
      </c>
      <c r="D862" s="20">
        <v>0.8891204</v>
      </c>
      <c r="E862" s="24">
        <v>0</v>
      </c>
      <c r="F862">
        <v>39.07388458</v>
      </c>
      <c r="G862">
        <v>-76.769866</v>
      </c>
      <c r="H862" s="26">
        <v>944.6</v>
      </c>
      <c r="I862" s="23">
        <f t="shared" si="102"/>
        <v>909.45</v>
      </c>
      <c r="J862">
        <f t="shared" si="103"/>
        <v>897.4764852257429</v>
      </c>
      <c r="K862" s="23">
        <f t="shared" si="104"/>
        <v>1140.9764852257429</v>
      </c>
      <c r="L862" s="23">
        <f t="shared" si="101"/>
        <v>1159.9954852257429</v>
      </c>
      <c r="M862" s="23">
        <f t="shared" si="105"/>
        <v>1150.4859852257428</v>
      </c>
      <c r="N862" s="23">
        <v>3.1</v>
      </c>
      <c r="O862" s="23">
        <v>34.2</v>
      </c>
      <c r="P862" s="23">
        <v>37.2</v>
      </c>
      <c r="Q862" s="23">
        <f t="shared" si="106"/>
        <v>41.400000000000006</v>
      </c>
      <c r="S862">
        <v>9.94E-07</v>
      </c>
      <c r="T862">
        <v>6.01E-07</v>
      </c>
      <c r="U862">
        <v>8.79E-07</v>
      </c>
      <c r="V862">
        <v>9.74E-07</v>
      </c>
      <c r="W862">
        <v>3.36E-07</v>
      </c>
      <c r="X862">
        <v>-4.37E-07</v>
      </c>
      <c r="Y862" s="30">
        <v>883.3</v>
      </c>
      <c r="Z862" s="30">
        <v>293.2</v>
      </c>
      <c r="AA862" s="30">
        <v>286.8</v>
      </c>
      <c r="AB862" s="30">
        <v>15.6</v>
      </c>
      <c r="AD862">
        <v>129</v>
      </c>
      <c r="AE862">
        <v>17</v>
      </c>
      <c r="AF862">
        <v>14</v>
      </c>
      <c r="AG862">
        <v>10</v>
      </c>
      <c r="AH862">
        <v>1</v>
      </c>
      <c r="AI862">
        <v>21</v>
      </c>
      <c r="AJ862">
        <f t="shared" si="100"/>
        <v>2734.982332155477</v>
      </c>
      <c r="AK862">
        <f t="shared" si="100"/>
        <v>360.42402826855124</v>
      </c>
      <c r="AL862">
        <f t="shared" si="100"/>
        <v>296.81978798586573</v>
      </c>
      <c r="AM862">
        <f t="shared" si="100"/>
        <v>212.01413427561837</v>
      </c>
      <c r="AN862">
        <f t="shared" si="100"/>
        <v>21.201413427561835</v>
      </c>
      <c r="AO862">
        <f t="shared" si="100"/>
        <v>445.22968197879857</v>
      </c>
      <c r="AP862" s="26">
        <v>0.004</v>
      </c>
      <c r="AS862" s="26">
        <v>0.141</v>
      </c>
      <c r="AU862">
        <v>0.6077839732</v>
      </c>
      <c r="AV862">
        <f t="shared" si="99"/>
        <v>1.6577839732</v>
      </c>
      <c r="AW862" s="24">
        <v>0.001</v>
      </c>
    </row>
    <row r="863" spans="1:49" ht="12.75">
      <c r="A863" s="19">
        <v>37694</v>
      </c>
      <c r="B863" s="22">
        <v>73</v>
      </c>
      <c r="C863" s="21">
        <v>0.889236093</v>
      </c>
      <c r="D863" s="20">
        <v>0.889236093</v>
      </c>
      <c r="E863" s="24">
        <v>0</v>
      </c>
      <c r="F863">
        <v>39.06755519</v>
      </c>
      <c r="G863">
        <v>-76.76589011</v>
      </c>
      <c r="H863" s="26">
        <v>946.8</v>
      </c>
      <c r="I863" s="23">
        <f t="shared" si="102"/>
        <v>911.65</v>
      </c>
      <c r="J863">
        <f t="shared" si="103"/>
        <v>877.4131148390678</v>
      </c>
      <c r="K863" s="23">
        <f t="shared" si="104"/>
        <v>1120.913114839068</v>
      </c>
      <c r="L863" s="23">
        <f t="shared" si="101"/>
        <v>1139.9321148390677</v>
      </c>
      <c r="M863" s="23">
        <f t="shared" si="105"/>
        <v>1130.4226148390678</v>
      </c>
      <c r="N863" s="23">
        <v>1.1</v>
      </c>
      <c r="O863" s="23">
        <v>34.5</v>
      </c>
      <c r="P863" s="23">
        <v>43.6</v>
      </c>
      <c r="Q863" s="23">
        <f t="shared" si="106"/>
        <v>40.400000000000006</v>
      </c>
      <c r="S863"/>
      <c r="T863"/>
      <c r="Y863" s="30"/>
      <c r="Z863" s="30"/>
      <c r="AA863" s="30"/>
      <c r="AB863" s="30"/>
      <c r="AD863">
        <v>127</v>
      </c>
      <c r="AE863">
        <v>10</v>
      </c>
      <c r="AF863">
        <v>12</v>
      </c>
      <c r="AG863">
        <v>8</v>
      </c>
      <c r="AH863">
        <v>3</v>
      </c>
      <c r="AI863">
        <v>27</v>
      </c>
      <c r="AJ863">
        <f t="shared" si="100"/>
        <v>2692.5795053003535</v>
      </c>
      <c r="AK863">
        <f t="shared" si="100"/>
        <v>212.01413427561837</v>
      </c>
      <c r="AL863">
        <f t="shared" si="100"/>
        <v>254.41696113074204</v>
      </c>
      <c r="AM863">
        <f t="shared" si="100"/>
        <v>169.61130742049468</v>
      </c>
      <c r="AN863">
        <f t="shared" si="100"/>
        <v>63.60424028268551</v>
      </c>
      <c r="AO863">
        <f t="shared" si="100"/>
        <v>572.4381625441696</v>
      </c>
      <c r="AP863" s="26">
        <v>0.005</v>
      </c>
      <c r="AS863" s="26">
        <v>0.122</v>
      </c>
      <c r="AU863">
        <v>1.134319901</v>
      </c>
      <c r="AV863">
        <f t="shared" si="99"/>
        <v>2.1843199010000003</v>
      </c>
      <c r="AW863" s="24">
        <v>0.003</v>
      </c>
    </row>
    <row r="864" spans="1:49" ht="12.75">
      <c r="A864" s="19">
        <v>37694</v>
      </c>
      <c r="B864" s="22">
        <v>73</v>
      </c>
      <c r="C864" s="21">
        <v>0.889351845</v>
      </c>
      <c r="D864" s="20">
        <v>0.889351845</v>
      </c>
      <c r="E864" s="24">
        <v>0</v>
      </c>
      <c r="F864">
        <v>39.06334594</v>
      </c>
      <c r="G864">
        <v>-76.75842268</v>
      </c>
      <c r="H864" s="26">
        <v>951.8</v>
      </c>
      <c r="I864" s="23">
        <f t="shared" si="102"/>
        <v>916.65</v>
      </c>
      <c r="J864">
        <f t="shared" si="103"/>
        <v>831.9940256637803</v>
      </c>
      <c r="K864" s="23">
        <f t="shared" si="104"/>
        <v>1075.4940256637803</v>
      </c>
      <c r="L864" s="23">
        <f t="shared" si="101"/>
        <v>1094.5130256637804</v>
      </c>
      <c r="M864" s="23">
        <f t="shared" si="105"/>
        <v>1085.0035256637802</v>
      </c>
      <c r="N864" s="23">
        <v>-0.4</v>
      </c>
      <c r="O864" s="23">
        <v>37.4</v>
      </c>
      <c r="P864" s="23">
        <v>41.1</v>
      </c>
      <c r="Q864" s="23">
        <f t="shared" si="106"/>
        <v>42.35</v>
      </c>
      <c r="S864"/>
      <c r="T864"/>
      <c r="Y864" s="30"/>
      <c r="Z864" s="30"/>
      <c r="AA864" s="30"/>
      <c r="AB864" s="30"/>
      <c r="AC864">
        <v>11835</v>
      </c>
      <c r="AD864">
        <v>139</v>
      </c>
      <c r="AE864">
        <v>16</v>
      </c>
      <c r="AF864">
        <v>12</v>
      </c>
      <c r="AG864">
        <v>2</v>
      </c>
      <c r="AH864">
        <v>2</v>
      </c>
      <c r="AI864">
        <v>35</v>
      </c>
      <c r="AJ864">
        <f t="shared" si="100"/>
        <v>2946.9964664310955</v>
      </c>
      <c r="AK864">
        <f t="shared" si="100"/>
        <v>339.22261484098937</v>
      </c>
      <c r="AL864">
        <f t="shared" si="100"/>
        <v>254.41696113074204</v>
      </c>
      <c r="AM864">
        <f t="shared" si="100"/>
        <v>42.40282685512367</v>
      </c>
      <c r="AN864">
        <f t="shared" si="100"/>
        <v>42.40282685512367</v>
      </c>
      <c r="AO864">
        <f t="shared" si="100"/>
        <v>742.0494699646642</v>
      </c>
      <c r="AP864" s="26">
        <v>0.003</v>
      </c>
      <c r="AS864" s="26">
        <v>0.171</v>
      </c>
      <c r="AU864">
        <v>1.75584352</v>
      </c>
      <c r="AV864">
        <f t="shared" si="99"/>
        <v>2.80584352</v>
      </c>
      <c r="AW864" s="24">
        <v>0.006</v>
      </c>
    </row>
    <row r="865" spans="1:49" ht="12.75">
      <c r="A865" s="19">
        <v>37694</v>
      </c>
      <c r="B865" s="22">
        <v>73</v>
      </c>
      <c r="C865" s="21">
        <v>0.889467597</v>
      </c>
      <c r="D865" s="20">
        <v>0.889467597</v>
      </c>
      <c r="E865" s="24">
        <v>0</v>
      </c>
      <c r="F865">
        <v>39.06220624</v>
      </c>
      <c r="G865">
        <v>-76.74932797</v>
      </c>
      <c r="H865" s="26">
        <v>955.8</v>
      </c>
      <c r="I865" s="23">
        <f t="shared" si="102"/>
        <v>920.65</v>
      </c>
      <c r="J865">
        <f t="shared" si="103"/>
        <v>795.8367753868679</v>
      </c>
      <c r="K865" s="23">
        <f t="shared" si="104"/>
        <v>1039.3367753868679</v>
      </c>
      <c r="L865" s="23">
        <f t="shared" si="101"/>
        <v>1058.355775386868</v>
      </c>
      <c r="M865" s="23">
        <f t="shared" si="105"/>
        <v>1048.846275386868</v>
      </c>
      <c r="N865" s="23">
        <v>-0.4</v>
      </c>
      <c r="O865" s="23">
        <v>40.1</v>
      </c>
      <c r="P865" s="23">
        <v>42.4</v>
      </c>
      <c r="Q865" s="23">
        <f t="shared" si="106"/>
        <v>41.75</v>
      </c>
      <c r="S865"/>
      <c r="T865"/>
      <c r="Y865" s="30"/>
      <c r="Z865" s="30"/>
      <c r="AA865" s="30"/>
      <c r="AB865" s="30"/>
      <c r="AD865">
        <v>144</v>
      </c>
      <c r="AE865">
        <v>15</v>
      </c>
      <c r="AF865">
        <v>12</v>
      </c>
      <c r="AG865">
        <v>6</v>
      </c>
      <c r="AH865">
        <v>7</v>
      </c>
      <c r="AI865">
        <v>22</v>
      </c>
      <c r="AJ865">
        <f t="shared" si="100"/>
        <v>3053.0035335689045</v>
      </c>
      <c r="AK865">
        <f t="shared" si="100"/>
        <v>318.02120141342755</v>
      </c>
      <c r="AL865">
        <f t="shared" si="100"/>
        <v>254.41696113074204</v>
      </c>
      <c r="AM865">
        <f t="shared" si="100"/>
        <v>127.20848056537102</v>
      </c>
      <c r="AN865">
        <f t="shared" si="100"/>
        <v>148.40989399293287</v>
      </c>
      <c r="AO865">
        <f t="shared" si="100"/>
        <v>466.4310954063604</v>
      </c>
      <c r="AP865" s="26">
        <v>0.005</v>
      </c>
      <c r="AS865" s="26">
        <v>0.212</v>
      </c>
      <c r="AU865">
        <v>2.154334545</v>
      </c>
      <c r="AV865">
        <f t="shared" si="99"/>
        <v>3.204334545</v>
      </c>
      <c r="AW865" s="24">
        <v>0.008</v>
      </c>
    </row>
    <row r="866" spans="1:49" ht="12.75">
      <c r="A866" s="19">
        <v>37694</v>
      </c>
      <c r="B866" s="22">
        <v>73</v>
      </c>
      <c r="C866" s="21">
        <v>0.889583349</v>
      </c>
      <c r="D866" s="20">
        <v>0.889583349</v>
      </c>
      <c r="E866" s="24">
        <v>0</v>
      </c>
      <c r="F866">
        <v>39.06478293</v>
      </c>
      <c r="G866">
        <v>-76.74078835</v>
      </c>
      <c r="H866" s="26">
        <v>959.1</v>
      </c>
      <c r="I866" s="23">
        <f t="shared" si="102"/>
        <v>923.95</v>
      </c>
      <c r="J866">
        <f t="shared" si="103"/>
        <v>766.1251102426504</v>
      </c>
      <c r="K866" s="23">
        <f t="shared" si="104"/>
        <v>1009.6251102426504</v>
      </c>
      <c r="L866" s="23">
        <f t="shared" si="101"/>
        <v>1028.6441102426504</v>
      </c>
      <c r="M866" s="23">
        <f t="shared" si="105"/>
        <v>1019.1346102426504</v>
      </c>
      <c r="N866" s="23">
        <v>0</v>
      </c>
      <c r="O866" s="23">
        <v>41.3</v>
      </c>
      <c r="P866" s="23">
        <v>34.6</v>
      </c>
      <c r="Q866" s="23">
        <f t="shared" si="106"/>
        <v>38.5</v>
      </c>
      <c r="S866">
        <v>2.4E-06</v>
      </c>
      <c r="T866">
        <v>2.04E-06</v>
      </c>
      <c r="U866">
        <v>1.65E-06</v>
      </c>
      <c r="V866">
        <v>8.56E-07</v>
      </c>
      <c r="W866">
        <v>3.19E-07</v>
      </c>
      <c r="X866">
        <v>-5.03E-07</v>
      </c>
      <c r="Y866" s="30">
        <v>893.1</v>
      </c>
      <c r="Z866" s="30">
        <v>293.3</v>
      </c>
      <c r="AA866" s="30">
        <v>286.9</v>
      </c>
      <c r="AB866" s="30">
        <v>15.6</v>
      </c>
      <c r="AD866">
        <v>168</v>
      </c>
      <c r="AE866">
        <v>18</v>
      </c>
      <c r="AF866">
        <v>25</v>
      </c>
      <c r="AG866">
        <v>12</v>
      </c>
      <c r="AH866">
        <v>1</v>
      </c>
      <c r="AI866">
        <v>18</v>
      </c>
      <c r="AJ866">
        <f t="shared" si="100"/>
        <v>3561.8374558303885</v>
      </c>
      <c r="AK866">
        <f t="shared" si="100"/>
        <v>381.62544169611306</v>
      </c>
      <c r="AL866">
        <f t="shared" si="100"/>
        <v>530.035335689046</v>
      </c>
      <c r="AM866">
        <f t="shared" si="100"/>
        <v>254.41696113074204</v>
      </c>
      <c r="AN866">
        <f t="shared" si="100"/>
        <v>21.201413427561835</v>
      </c>
      <c r="AO866">
        <f t="shared" si="100"/>
        <v>381.62544169611306</v>
      </c>
      <c r="AP866" s="26">
        <v>0.006</v>
      </c>
      <c r="AS866" s="26">
        <v>0.252</v>
      </c>
      <c r="AU866">
        <v>2.795874834</v>
      </c>
      <c r="AV866">
        <f t="shared" si="99"/>
        <v>3.845874834</v>
      </c>
      <c r="AW866" s="24">
        <v>0.005</v>
      </c>
    </row>
    <row r="867" spans="1:49" ht="12.75">
      <c r="A867" s="19">
        <v>37694</v>
      </c>
      <c r="B867" s="22">
        <v>73</v>
      </c>
      <c r="C867" s="21">
        <v>0.889699101</v>
      </c>
      <c r="D867" s="20">
        <v>0.889699101</v>
      </c>
      <c r="E867" s="24">
        <v>0</v>
      </c>
      <c r="F867">
        <v>39.07033531</v>
      </c>
      <c r="G867">
        <v>-76.73513615</v>
      </c>
      <c r="H867" s="26">
        <v>961.5</v>
      </c>
      <c r="I867" s="23">
        <f t="shared" si="102"/>
        <v>926.35</v>
      </c>
      <c r="J867">
        <f t="shared" si="103"/>
        <v>744.5832040982459</v>
      </c>
      <c r="K867" s="23">
        <f t="shared" si="104"/>
        <v>988.0832040982459</v>
      </c>
      <c r="L867" s="23">
        <f t="shared" si="101"/>
        <v>1007.1022040982459</v>
      </c>
      <c r="M867" s="23">
        <f t="shared" si="105"/>
        <v>997.5927040982459</v>
      </c>
      <c r="N867" s="23">
        <v>-0.1</v>
      </c>
      <c r="O867" s="23">
        <v>42</v>
      </c>
      <c r="P867" s="23">
        <v>37.8</v>
      </c>
      <c r="Q867" s="23">
        <f t="shared" si="106"/>
        <v>36.2</v>
      </c>
      <c r="S867"/>
      <c r="T867"/>
      <c r="Y867" s="30"/>
      <c r="Z867" s="30"/>
      <c r="AA867" s="30"/>
      <c r="AB867" s="30"/>
      <c r="AD867">
        <v>125</v>
      </c>
      <c r="AE867">
        <v>20</v>
      </c>
      <c r="AF867">
        <v>10</v>
      </c>
      <c r="AG867">
        <v>6</v>
      </c>
      <c r="AH867">
        <v>4</v>
      </c>
      <c r="AI867">
        <v>20</v>
      </c>
      <c r="AJ867">
        <f t="shared" si="100"/>
        <v>2650.1766784452298</v>
      </c>
      <c r="AK867">
        <f t="shared" si="100"/>
        <v>424.02826855123675</v>
      </c>
      <c r="AL867">
        <f t="shared" si="100"/>
        <v>212.01413427561837</v>
      </c>
      <c r="AM867">
        <f t="shared" si="100"/>
        <v>127.20848056537102</v>
      </c>
      <c r="AN867">
        <f t="shared" si="100"/>
        <v>84.80565371024734</v>
      </c>
      <c r="AO867">
        <f t="shared" si="100"/>
        <v>424.02826855123675</v>
      </c>
      <c r="AP867" s="26">
        <v>0.006</v>
      </c>
      <c r="AS867" s="26">
        <v>0.311</v>
      </c>
      <c r="AU867">
        <v>3.406222105</v>
      </c>
      <c r="AV867">
        <f t="shared" si="99"/>
        <v>4.456222105</v>
      </c>
      <c r="AW867" s="24">
        <v>0.004</v>
      </c>
    </row>
    <row r="868" spans="1:49" ht="12.75">
      <c r="A868" s="19">
        <v>37694</v>
      </c>
      <c r="B868" s="22">
        <v>73</v>
      </c>
      <c r="C868" s="21">
        <v>0.889814794</v>
      </c>
      <c r="D868" s="20">
        <v>0.889814794</v>
      </c>
      <c r="E868" s="24">
        <v>0</v>
      </c>
      <c r="F868">
        <v>39.07712147</v>
      </c>
      <c r="G868">
        <v>-76.73454431</v>
      </c>
      <c r="H868" s="26">
        <v>967.1</v>
      </c>
      <c r="I868" s="23">
        <f t="shared" si="102"/>
        <v>931.95</v>
      </c>
      <c r="J868">
        <f t="shared" si="103"/>
        <v>694.5350219431759</v>
      </c>
      <c r="K868" s="23">
        <f t="shared" si="104"/>
        <v>938.0350219431759</v>
      </c>
      <c r="L868" s="23">
        <f t="shared" si="101"/>
        <v>957.0540219431759</v>
      </c>
      <c r="M868" s="23">
        <f t="shared" si="105"/>
        <v>947.5445219431759</v>
      </c>
      <c r="N868" s="23">
        <v>0.1</v>
      </c>
      <c r="O868" s="23">
        <v>43</v>
      </c>
      <c r="P868" s="23">
        <v>23.3</v>
      </c>
      <c r="Q868" s="23">
        <f t="shared" si="106"/>
        <v>30.549999999999997</v>
      </c>
      <c r="S868"/>
      <c r="T868"/>
      <c r="Y868" s="30"/>
      <c r="Z868" s="30"/>
      <c r="AA868" s="30"/>
      <c r="AB868" s="30"/>
      <c r="AD868">
        <v>131</v>
      </c>
      <c r="AE868">
        <v>17</v>
      </c>
      <c r="AF868">
        <v>11</v>
      </c>
      <c r="AG868">
        <v>9</v>
      </c>
      <c r="AH868">
        <v>2</v>
      </c>
      <c r="AI868">
        <v>24</v>
      </c>
      <c r="AJ868">
        <f t="shared" si="100"/>
        <v>2777.3851590106005</v>
      </c>
      <c r="AK868">
        <f t="shared" si="100"/>
        <v>360.42402826855124</v>
      </c>
      <c r="AL868">
        <f t="shared" si="100"/>
        <v>233.2155477031802</v>
      </c>
      <c r="AM868">
        <f t="shared" si="100"/>
        <v>190.81272084805653</v>
      </c>
      <c r="AN868">
        <f t="shared" si="100"/>
        <v>42.40282685512367</v>
      </c>
      <c r="AO868">
        <f t="shared" si="100"/>
        <v>508.8339222614841</v>
      </c>
      <c r="AP868" s="26">
        <v>0.005</v>
      </c>
      <c r="AS868" s="26">
        <v>0.321</v>
      </c>
      <c r="AU868">
        <v>3.888060808</v>
      </c>
      <c r="AV868">
        <f t="shared" si="99"/>
        <v>4.938060808</v>
      </c>
      <c r="AW868" s="24">
        <v>0.001</v>
      </c>
    </row>
    <row r="869" spans="1:49" ht="12.75">
      <c r="A869" s="19">
        <v>37694</v>
      </c>
      <c r="B869" s="22">
        <v>73</v>
      </c>
      <c r="C869" s="21">
        <v>0.889930546</v>
      </c>
      <c r="D869" s="20">
        <v>0.889930546</v>
      </c>
      <c r="E869" s="24">
        <v>0</v>
      </c>
      <c r="F869">
        <v>39.08275712</v>
      </c>
      <c r="G869">
        <v>-76.73872061</v>
      </c>
      <c r="H869" s="26">
        <v>970.5</v>
      </c>
      <c r="I869" s="23">
        <f t="shared" si="102"/>
        <v>935.35</v>
      </c>
      <c r="J869">
        <f t="shared" si="103"/>
        <v>664.2951399037396</v>
      </c>
      <c r="K869" s="23">
        <f t="shared" si="104"/>
        <v>907.7951399037396</v>
      </c>
      <c r="L869" s="23">
        <f t="shared" si="101"/>
        <v>926.8141399037396</v>
      </c>
      <c r="M869" s="23">
        <f t="shared" si="105"/>
        <v>917.3046399037396</v>
      </c>
      <c r="N869" s="23">
        <v>0.9</v>
      </c>
      <c r="O869" s="23">
        <v>43</v>
      </c>
      <c r="P869" s="23">
        <v>35</v>
      </c>
      <c r="Q869" s="23">
        <f t="shared" si="106"/>
        <v>29.15</v>
      </c>
      <c r="S869">
        <v>6.71E-06</v>
      </c>
      <c r="T869">
        <v>4.38E-06</v>
      </c>
      <c r="U869">
        <v>3.39E-06</v>
      </c>
      <c r="V869">
        <v>6.52E-07</v>
      </c>
      <c r="W869">
        <v>2.45E-07</v>
      </c>
      <c r="X869">
        <v>-3.8E-07</v>
      </c>
      <c r="Y869" s="30">
        <v>904.4</v>
      </c>
      <c r="Z869" s="30">
        <v>293.3</v>
      </c>
      <c r="AA869" s="30">
        <v>286.9</v>
      </c>
      <c r="AB869" s="30">
        <v>15.2</v>
      </c>
      <c r="AD869">
        <v>115</v>
      </c>
      <c r="AE869">
        <v>13</v>
      </c>
      <c r="AF869">
        <v>14</v>
      </c>
      <c r="AG869">
        <v>12</v>
      </c>
      <c r="AH869">
        <v>6</v>
      </c>
      <c r="AI869">
        <v>22</v>
      </c>
      <c r="AJ869">
        <f t="shared" si="100"/>
        <v>2438.1625441696115</v>
      </c>
      <c r="AK869">
        <f t="shared" si="100"/>
        <v>275.61837455830386</v>
      </c>
      <c r="AL869">
        <f t="shared" si="100"/>
        <v>296.81978798586573</v>
      </c>
      <c r="AM869">
        <f t="shared" si="100"/>
        <v>254.41696113074204</v>
      </c>
      <c r="AN869">
        <f t="shared" si="100"/>
        <v>127.20848056537102</v>
      </c>
      <c r="AO869">
        <f t="shared" si="100"/>
        <v>466.4310954063604</v>
      </c>
      <c r="AP869" s="26">
        <v>0.004</v>
      </c>
      <c r="AS869" s="26">
        <v>0.381</v>
      </c>
      <c r="AU869">
        <v>4.463021278</v>
      </c>
      <c r="AV869">
        <f t="shared" si="99"/>
        <v>5.513021278</v>
      </c>
      <c r="AW869" s="24">
        <v>0.004</v>
      </c>
    </row>
    <row r="870" spans="1:49" ht="12.75">
      <c r="A870" s="19">
        <v>37694</v>
      </c>
      <c r="B870" s="22">
        <v>73</v>
      </c>
      <c r="C870" s="21">
        <v>0.890046299</v>
      </c>
      <c r="D870" s="20">
        <v>0.890046299</v>
      </c>
      <c r="E870" s="24">
        <v>0</v>
      </c>
      <c r="F870">
        <v>39.08519508</v>
      </c>
      <c r="G870">
        <v>-76.74653318</v>
      </c>
      <c r="H870" s="26">
        <v>974.5</v>
      </c>
      <c r="I870" s="23">
        <f t="shared" si="102"/>
        <v>939.35</v>
      </c>
      <c r="J870">
        <f t="shared" si="103"/>
        <v>628.8592238703757</v>
      </c>
      <c r="K870" s="23">
        <f t="shared" si="104"/>
        <v>872.3592238703757</v>
      </c>
      <c r="L870" s="23">
        <f t="shared" si="101"/>
        <v>891.3782238703757</v>
      </c>
      <c r="M870" s="23">
        <f t="shared" si="105"/>
        <v>881.8687238703757</v>
      </c>
      <c r="N870" s="23">
        <v>1.3</v>
      </c>
      <c r="O870" s="23">
        <v>42.6</v>
      </c>
      <c r="P870" s="23">
        <v>31.1</v>
      </c>
      <c r="Q870" s="23">
        <f t="shared" si="106"/>
        <v>33.05</v>
      </c>
      <c r="S870"/>
      <c r="T870"/>
      <c r="Y870" s="30"/>
      <c r="Z870" s="30"/>
      <c r="AA870" s="30"/>
      <c r="AB870" s="30"/>
      <c r="AC870">
        <v>15143</v>
      </c>
      <c r="AD870">
        <v>127</v>
      </c>
      <c r="AE870">
        <v>21</v>
      </c>
      <c r="AF870">
        <v>16</v>
      </c>
      <c r="AG870">
        <v>6</v>
      </c>
      <c r="AH870">
        <v>4</v>
      </c>
      <c r="AI870">
        <v>18</v>
      </c>
      <c r="AJ870">
        <f t="shared" si="100"/>
        <v>2692.5795053003535</v>
      </c>
      <c r="AK870">
        <f t="shared" si="100"/>
        <v>445.22968197879857</v>
      </c>
      <c r="AL870">
        <f t="shared" si="100"/>
        <v>339.22261484098937</v>
      </c>
      <c r="AM870">
        <f t="shared" si="100"/>
        <v>127.20848056537102</v>
      </c>
      <c r="AN870">
        <f t="shared" si="100"/>
        <v>84.80565371024734</v>
      </c>
      <c r="AO870">
        <f t="shared" si="100"/>
        <v>381.62544169611306</v>
      </c>
      <c r="AP870" s="26">
        <v>0.002</v>
      </c>
      <c r="AS870" s="26">
        <v>0.391</v>
      </c>
      <c r="AU870">
        <v>4.927749157</v>
      </c>
      <c r="AV870">
        <f t="shared" si="99"/>
        <v>5.977749157</v>
      </c>
      <c r="AW870" s="24">
        <v>0.007</v>
      </c>
    </row>
    <row r="871" spans="1:49" ht="12.75">
      <c r="A871" s="19">
        <v>37694</v>
      </c>
      <c r="B871" s="22">
        <v>73</v>
      </c>
      <c r="C871" s="21">
        <v>0.890162051</v>
      </c>
      <c r="D871" s="20">
        <v>0.890162051</v>
      </c>
      <c r="E871" s="24">
        <v>0</v>
      </c>
      <c r="F871">
        <v>39.08489008</v>
      </c>
      <c r="G871">
        <v>-76.75493722</v>
      </c>
      <c r="H871" s="26">
        <v>977.8</v>
      </c>
      <c r="I871" s="23">
        <f t="shared" si="102"/>
        <v>942.65</v>
      </c>
      <c r="J871">
        <f t="shared" si="103"/>
        <v>599.7380043038364</v>
      </c>
      <c r="K871" s="23">
        <f t="shared" si="104"/>
        <v>843.2380043038364</v>
      </c>
      <c r="L871" s="23">
        <f t="shared" si="101"/>
        <v>862.2570043038364</v>
      </c>
      <c r="M871" s="23">
        <f t="shared" si="105"/>
        <v>852.7475043038364</v>
      </c>
      <c r="N871" s="23">
        <v>1.3</v>
      </c>
      <c r="O871" s="23">
        <v>42.7</v>
      </c>
      <c r="P871" s="23">
        <v>35.7</v>
      </c>
      <c r="Q871" s="23">
        <f t="shared" si="106"/>
        <v>33.400000000000006</v>
      </c>
      <c r="S871"/>
      <c r="T871"/>
      <c r="Y871" s="30"/>
      <c r="Z871" s="30"/>
      <c r="AA871" s="30"/>
      <c r="AB871" s="30"/>
      <c r="AD871">
        <v>128</v>
      </c>
      <c r="AE871">
        <v>20</v>
      </c>
      <c r="AF871">
        <v>5</v>
      </c>
      <c r="AG871">
        <v>10</v>
      </c>
      <c r="AH871">
        <v>4</v>
      </c>
      <c r="AI871">
        <v>22</v>
      </c>
      <c r="AJ871">
        <f t="shared" si="100"/>
        <v>2713.780918727915</v>
      </c>
      <c r="AK871">
        <f t="shared" si="100"/>
        <v>424.02826855123675</v>
      </c>
      <c r="AL871">
        <f t="shared" si="100"/>
        <v>106.00706713780919</v>
      </c>
      <c r="AM871">
        <f t="shared" si="100"/>
        <v>212.01413427561837</v>
      </c>
      <c r="AN871">
        <f t="shared" si="100"/>
        <v>84.80565371024734</v>
      </c>
      <c r="AO871">
        <f t="shared" si="100"/>
        <v>466.4310954063604</v>
      </c>
      <c r="AP871" s="26">
        <v>0.006</v>
      </c>
      <c r="AS871" s="26">
        <v>0.381</v>
      </c>
      <c r="AU871">
        <v>4.937800884</v>
      </c>
      <c r="AV871">
        <f t="shared" si="99"/>
        <v>5.987800883999999</v>
      </c>
      <c r="AW871" s="24">
        <v>0.004</v>
      </c>
    </row>
    <row r="872" spans="1:49" ht="12.75">
      <c r="A872" s="19">
        <v>37694</v>
      </c>
      <c r="B872" s="22">
        <v>73</v>
      </c>
      <c r="C872" s="21">
        <v>0.890277803</v>
      </c>
      <c r="D872" s="20">
        <v>0.890277803</v>
      </c>
      <c r="E872" s="24">
        <v>0</v>
      </c>
      <c r="F872">
        <v>39.08093108</v>
      </c>
      <c r="G872">
        <v>-76.76207317</v>
      </c>
      <c r="H872" s="26">
        <v>982.6</v>
      </c>
      <c r="I872" s="23">
        <f t="shared" si="102"/>
        <v>947.45</v>
      </c>
      <c r="J872">
        <f t="shared" si="103"/>
        <v>557.5613445784502</v>
      </c>
      <c r="K872" s="23">
        <f t="shared" si="104"/>
        <v>801.0613445784502</v>
      </c>
      <c r="L872" s="23">
        <f t="shared" si="101"/>
        <v>820.0803445784502</v>
      </c>
      <c r="M872" s="23">
        <f t="shared" si="105"/>
        <v>810.5708445784502</v>
      </c>
      <c r="N872" s="23">
        <v>1.7</v>
      </c>
      <c r="O872" s="23">
        <v>43.1</v>
      </c>
      <c r="P872" s="23">
        <v>31.2</v>
      </c>
      <c r="Q872" s="23">
        <f t="shared" si="106"/>
        <v>33.45</v>
      </c>
      <c r="S872">
        <v>1.03E-05</v>
      </c>
      <c r="T872">
        <v>6.61E-06</v>
      </c>
      <c r="U872">
        <v>4.99E-06</v>
      </c>
      <c r="V872">
        <v>5.34E-07</v>
      </c>
      <c r="W872">
        <v>2.31E-07</v>
      </c>
      <c r="X872">
        <v>-4.71E-07</v>
      </c>
      <c r="Y872" s="30">
        <v>916.6</v>
      </c>
      <c r="Z872" s="30">
        <v>293.4</v>
      </c>
      <c r="AA872" s="30">
        <v>287</v>
      </c>
      <c r="AB872" s="30">
        <v>15.1</v>
      </c>
      <c r="AD872">
        <v>159</v>
      </c>
      <c r="AE872">
        <v>16</v>
      </c>
      <c r="AF872">
        <v>20</v>
      </c>
      <c r="AG872">
        <v>10</v>
      </c>
      <c r="AH872">
        <v>5</v>
      </c>
      <c r="AI872">
        <v>27</v>
      </c>
      <c r="AJ872">
        <f t="shared" si="100"/>
        <v>3371.024734982332</v>
      </c>
      <c r="AK872">
        <f t="shared" si="100"/>
        <v>339.22261484098937</v>
      </c>
      <c r="AL872">
        <f t="shared" si="100"/>
        <v>424.02826855123675</v>
      </c>
      <c r="AM872">
        <f t="shared" si="100"/>
        <v>212.01413427561837</v>
      </c>
      <c r="AN872">
        <f t="shared" si="100"/>
        <v>106.00706713780919</v>
      </c>
      <c r="AO872">
        <f t="shared" si="100"/>
        <v>572.4381625441696</v>
      </c>
      <c r="AP872" s="26">
        <v>0.006</v>
      </c>
      <c r="AS872" s="26">
        <v>0.411</v>
      </c>
      <c r="AU872">
        <v>5.113534927</v>
      </c>
      <c r="AV872">
        <f t="shared" si="99"/>
        <v>6.163534927</v>
      </c>
      <c r="AW872" s="24">
        <v>0.004</v>
      </c>
    </row>
    <row r="873" spans="1:49" ht="12.75">
      <c r="A873" s="19">
        <v>37694</v>
      </c>
      <c r="B873" s="22">
        <v>73</v>
      </c>
      <c r="C873" s="21">
        <v>0.890393496</v>
      </c>
      <c r="D873" s="20">
        <v>0.890393496</v>
      </c>
      <c r="E873" s="24">
        <v>0</v>
      </c>
      <c r="F873">
        <v>39.0752633</v>
      </c>
      <c r="G873">
        <v>-76.76635607</v>
      </c>
      <c r="H873" s="26">
        <v>985.7</v>
      </c>
      <c r="I873" s="23">
        <f t="shared" si="102"/>
        <v>950.5500000000001</v>
      </c>
      <c r="J873">
        <f t="shared" si="103"/>
        <v>530.4356626566534</v>
      </c>
      <c r="K873" s="23">
        <f t="shared" si="104"/>
        <v>773.9356626566534</v>
      </c>
      <c r="L873" s="23">
        <f t="shared" si="101"/>
        <v>792.9546626566535</v>
      </c>
      <c r="M873" s="23">
        <f t="shared" si="105"/>
        <v>783.4451626566535</v>
      </c>
      <c r="N873" s="23">
        <v>1.4</v>
      </c>
      <c r="O873" s="23">
        <v>43.3</v>
      </c>
      <c r="P873" s="23">
        <v>34.1</v>
      </c>
      <c r="Q873" s="23">
        <f t="shared" si="106"/>
        <v>32.65</v>
      </c>
      <c r="S873"/>
      <c r="T873"/>
      <c r="Y873" s="30"/>
      <c r="Z873" s="30"/>
      <c r="AA873" s="30"/>
      <c r="AB873" s="30"/>
      <c r="AD873">
        <v>125</v>
      </c>
      <c r="AE873">
        <v>23</v>
      </c>
      <c r="AF873">
        <v>14</v>
      </c>
      <c r="AG873">
        <v>11</v>
      </c>
      <c r="AH873">
        <v>5</v>
      </c>
      <c r="AI873">
        <v>32</v>
      </c>
      <c r="AJ873">
        <f t="shared" si="100"/>
        <v>2650.1766784452298</v>
      </c>
      <c r="AK873">
        <f t="shared" si="100"/>
        <v>487.63250883392226</v>
      </c>
      <c r="AL873">
        <f t="shared" si="100"/>
        <v>296.81978798586573</v>
      </c>
      <c r="AM873">
        <f t="shared" si="100"/>
        <v>233.2155477031802</v>
      </c>
      <c r="AN873">
        <f t="shared" si="100"/>
        <v>106.00706713780919</v>
      </c>
      <c r="AO873">
        <f t="shared" si="100"/>
        <v>678.4452296819787</v>
      </c>
      <c r="AP873" s="26">
        <v>0.006</v>
      </c>
      <c r="AS873" s="26">
        <v>0.432</v>
      </c>
      <c r="AU873">
        <v>5.226798534</v>
      </c>
      <c r="AV873">
        <f t="shared" si="99"/>
        <v>6.276798534</v>
      </c>
      <c r="AW873" s="24">
        <v>0.003</v>
      </c>
    </row>
    <row r="874" spans="1:49" ht="12.75">
      <c r="A874" s="19">
        <v>37694</v>
      </c>
      <c r="B874" s="22">
        <v>73</v>
      </c>
      <c r="C874" s="21">
        <v>0.890509248</v>
      </c>
      <c r="D874" s="20">
        <v>0.890509248</v>
      </c>
      <c r="E874" s="24">
        <v>0</v>
      </c>
      <c r="F874">
        <v>39.06864781</v>
      </c>
      <c r="G874">
        <v>-76.76693942</v>
      </c>
      <c r="H874" s="26">
        <v>987.8</v>
      </c>
      <c r="I874" s="23">
        <f t="shared" si="102"/>
        <v>952.65</v>
      </c>
      <c r="J874">
        <f t="shared" si="103"/>
        <v>512.110415748016</v>
      </c>
      <c r="K874" s="23">
        <f t="shared" si="104"/>
        <v>755.610415748016</v>
      </c>
      <c r="L874" s="23">
        <f t="shared" si="101"/>
        <v>774.629415748016</v>
      </c>
      <c r="M874" s="23">
        <f t="shared" si="105"/>
        <v>765.119915748016</v>
      </c>
      <c r="N874" s="23">
        <v>1.8</v>
      </c>
      <c r="O874" s="23">
        <v>43.3</v>
      </c>
      <c r="P874" s="23">
        <v>29.7</v>
      </c>
      <c r="Q874" s="23">
        <f t="shared" si="106"/>
        <v>31.9</v>
      </c>
      <c r="S874"/>
      <c r="T874"/>
      <c r="Y874" s="30"/>
      <c r="Z874" s="30"/>
      <c r="AA874" s="30"/>
      <c r="AB874" s="30"/>
      <c r="AD874">
        <v>198</v>
      </c>
      <c r="AE874">
        <v>28</v>
      </c>
      <c r="AF874">
        <v>15</v>
      </c>
      <c r="AG874">
        <v>11</v>
      </c>
      <c r="AH874">
        <v>4</v>
      </c>
      <c r="AI874">
        <v>33</v>
      </c>
      <c r="AJ874">
        <f t="shared" si="100"/>
        <v>4197.879858657244</v>
      </c>
      <c r="AK874">
        <f t="shared" si="100"/>
        <v>593.6395759717315</v>
      </c>
      <c r="AL874">
        <f t="shared" si="100"/>
        <v>318.02120141342755</v>
      </c>
      <c r="AM874">
        <f t="shared" si="100"/>
        <v>233.2155477031802</v>
      </c>
      <c r="AN874">
        <f t="shared" si="100"/>
        <v>84.80565371024734</v>
      </c>
      <c r="AO874">
        <f t="shared" si="100"/>
        <v>699.6466431095406</v>
      </c>
      <c r="AP874" s="26">
        <v>0.004</v>
      </c>
      <c r="AS874" s="26">
        <v>0.392</v>
      </c>
      <c r="AU874">
        <v>5.382699013</v>
      </c>
      <c r="AV874">
        <f t="shared" si="99"/>
        <v>6.432699013</v>
      </c>
      <c r="AW874" s="24">
        <v>0.004</v>
      </c>
    </row>
    <row r="875" spans="1:49" ht="12.75">
      <c r="A875" s="19">
        <v>37694</v>
      </c>
      <c r="B875" s="22">
        <v>73</v>
      </c>
      <c r="C875" s="21">
        <v>0.890625</v>
      </c>
      <c r="D875" s="20">
        <v>0.890625</v>
      </c>
      <c r="E875" s="24">
        <v>0</v>
      </c>
      <c r="F875">
        <v>39.06279439</v>
      </c>
      <c r="G875">
        <v>-76.76317091</v>
      </c>
      <c r="H875" s="26">
        <v>991.4</v>
      </c>
      <c r="I875" s="23">
        <f t="shared" si="102"/>
        <v>956.25</v>
      </c>
      <c r="J875">
        <f t="shared" si="103"/>
        <v>480.78948706639625</v>
      </c>
      <c r="K875" s="23">
        <f t="shared" si="104"/>
        <v>724.2894870663963</v>
      </c>
      <c r="L875" s="23">
        <f t="shared" si="101"/>
        <v>743.3084870663963</v>
      </c>
      <c r="M875" s="23">
        <f t="shared" si="105"/>
        <v>733.7989870663963</v>
      </c>
      <c r="N875" s="23">
        <v>2.1</v>
      </c>
      <c r="O875" s="23">
        <v>43.1</v>
      </c>
      <c r="P875" s="23">
        <v>34.2</v>
      </c>
      <c r="Q875" s="23">
        <f t="shared" si="106"/>
        <v>31.950000000000003</v>
      </c>
      <c r="S875">
        <v>1.54E-05</v>
      </c>
      <c r="T875">
        <v>1.06E-05</v>
      </c>
      <c r="U875">
        <v>7.53E-06</v>
      </c>
      <c r="V875">
        <v>3.53E-07</v>
      </c>
      <c r="W875">
        <v>1.4E-07</v>
      </c>
      <c r="X875">
        <v>-4.93E-07</v>
      </c>
      <c r="Y875" s="30">
        <v>927.9</v>
      </c>
      <c r="Z875" s="30">
        <v>293.4</v>
      </c>
      <c r="AA875" s="30">
        <v>287</v>
      </c>
      <c r="AB875" s="30">
        <v>14.9</v>
      </c>
      <c r="AD875">
        <v>111</v>
      </c>
      <c r="AE875">
        <v>24</v>
      </c>
      <c r="AF875">
        <v>17</v>
      </c>
      <c r="AG875">
        <v>6</v>
      </c>
      <c r="AH875">
        <v>3</v>
      </c>
      <c r="AI875">
        <v>29</v>
      </c>
      <c r="AJ875">
        <f t="shared" si="100"/>
        <v>2353.356890459364</v>
      </c>
      <c r="AK875">
        <f t="shared" si="100"/>
        <v>508.8339222614841</v>
      </c>
      <c r="AL875">
        <f t="shared" si="100"/>
        <v>360.42402826855124</v>
      </c>
      <c r="AM875">
        <f t="shared" si="100"/>
        <v>127.20848056537102</v>
      </c>
      <c r="AN875">
        <f t="shared" si="100"/>
        <v>63.60424028268551</v>
      </c>
      <c r="AO875">
        <f t="shared" si="100"/>
        <v>614.8409893992932</v>
      </c>
      <c r="AP875" s="26">
        <v>0.004</v>
      </c>
      <c r="AS875" s="26">
        <v>0.412</v>
      </c>
      <c r="AU875">
        <v>5.384479523</v>
      </c>
      <c r="AV875">
        <f t="shared" si="99"/>
        <v>6.434479523</v>
      </c>
      <c r="AW875" s="24">
        <v>0.006</v>
      </c>
    </row>
    <row r="876" spans="1:49" ht="12.75">
      <c r="A876" s="19">
        <v>37694</v>
      </c>
      <c r="B876" s="22">
        <v>73</v>
      </c>
      <c r="C876" s="21">
        <v>0.890740752</v>
      </c>
      <c r="D876" s="20">
        <v>0.890740752</v>
      </c>
      <c r="E876" s="24">
        <v>0</v>
      </c>
      <c r="F876">
        <v>39.05928307</v>
      </c>
      <c r="G876">
        <v>-76.75590366</v>
      </c>
      <c r="H876" s="26">
        <v>992.5</v>
      </c>
      <c r="I876" s="23">
        <f t="shared" si="102"/>
        <v>957.35</v>
      </c>
      <c r="J876">
        <f t="shared" si="103"/>
        <v>471.2427191783367</v>
      </c>
      <c r="K876" s="23">
        <f t="shared" si="104"/>
        <v>714.7427191783368</v>
      </c>
      <c r="L876" s="23">
        <f t="shared" si="101"/>
        <v>733.7617191783368</v>
      </c>
      <c r="M876" s="23">
        <f t="shared" si="105"/>
        <v>724.2522191783368</v>
      </c>
      <c r="N876" s="23">
        <v>2</v>
      </c>
      <c r="O876" s="23">
        <v>43.1</v>
      </c>
      <c r="P876" s="23">
        <v>28.1</v>
      </c>
      <c r="Q876" s="23">
        <f t="shared" si="106"/>
        <v>31.150000000000002</v>
      </c>
      <c r="S876"/>
      <c r="T876"/>
      <c r="Y876" s="30"/>
      <c r="Z876" s="30"/>
      <c r="AA876" s="30"/>
      <c r="AB876" s="30"/>
      <c r="AC876">
        <v>16497</v>
      </c>
      <c r="AD876">
        <v>134</v>
      </c>
      <c r="AE876">
        <v>15</v>
      </c>
      <c r="AF876">
        <v>17</v>
      </c>
      <c r="AG876">
        <v>9</v>
      </c>
      <c r="AH876">
        <v>4</v>
      </c>
      <c r="AI876">
        <v>26</v>
      </c>
      <c r="AJ876">
        <f t="shared" si="100"/>
        <v>2840.989399293286</v>
      </c>
      <c r="AK876">
        <f t="shared" si="100"/>
        <v>318.02120141342755</v>
      </c>
      <c r="AL876">
        <f t="shared" si="100"/>
        <v>360.42402826855124</v>
      </c>
      <c r="AM876">
        <f t="shared" si="100"/>
        <v>190.81272084805653</v>
      </c>
      <c r="AN876">
        <f t="shared" si="100"/>
        <v>84.80565371024734</v>
      </c>
      <c r="AO876">
        <f t="shared" si="100"/>
        <v>551.2367491166077</v>
      </c>
      <c r="AP876" s="26">
        <v>0.004</v>
      </c>
      <c r="AS876" s="26">
        <v>0.431</v>
      </c>
      <c r="AU876">
        <v>5.342492104</v>
      </c>
      <c r="AV876">
        <f t="shared" si="99"/>
        <v>6.392492104</v>
      </c>
      <c r="AW876" s="24">
        <v>0.006</v>
      </c>
    </row>
    <row r="877" spans="1:49" ht="12.75">
      <c r="A877" s="19">
        <v>37694</v>
      </c>
      <c r="B877" s="22">
        <v>73</v>
      </c>
      <c r="C877" s="21">
        <v>0.890856504</v>
      </c>
      <c r="D877" s="20">
        <v>0.890856504</v>
      </c>
      <c r="E877" s="24">
        <v>0</v>
      </c>
      <c r="F877">
        <v>39.05793793</v>
      </c>
      <c r="G877">
        <v>-76.74719053</v>
      </c>
      <c r="H877" s="26">
        <v>996.6</v>
      </c>
      <c r="I877" s="23">
        <f t="shared" si="102"/>
        <v>961.45</v>
      </c>
      <c r="J877">
        <f t="shared" si="103"/>
        <v>435.7556934952381</v>
      </c>
      <c r="K877" s="23">
        <f t="shared" si="104"/>
        <v>679.2556934952381</v>
      </c>
      <c r="L877" s="23">
        <f t="shared" si="101"/>
        <v>698.2746934952381</v>
      </c>
      <c r="M877" s="23">
        <f t="shared" si="105"/>
        <v>688.7651934952381</v>
      </c>
      <c r="N877" s="23">
        <v>2</v>
      </c>
      <c r="O877" s="23">
        <v>43.2</v>
      </c>
      <c r="P877" s="23">
        <v>34.2</v>
      </c>
      <c r="Q877" s="23">
        <f t="shared" si="106"/>
        <v>31.150000000000002</v>
      </c>
      <c r="S877"/>
      <c r="T877"/>
      <c r="Y877" s="30"/>
      <c r="Z877" s="30"/>
      <c r="AA877" s="30"/>
      <c r="AB877" s="30"/>
      <c r="AD877">
        <v>96</v>
      </c>
      <c r="AE877">
        <v>14</v>
      </c>
      <c r="AF877">
        <v>14</v>
      </c>
      <c r="AG877">
        <v>8</v>
      </c>
      <c r="AH877">
        <v>1</v>
      </c>
      <c r="AI877">
        <v>24</v>
      </c>
      <c r="AJ877">
        <f t="shared" si="100"/>
        <v>2035.3356890459363</v>
      </c>
      <c r="AK877">
        <f t="shared" si="100"/>
        <v>296.81978798586573</v>
      </c>
      <c r="AL877">
        <f t="shared" si="100"/>
        <v>296.81978798586573</v>
      </c>
      <c r="AM877">
        <f t="shared" si="100"/>
        <v>169.61130742049468</v>
      </c>
      <c r="AN877">
        <f t="shared" si="100"/>
        <v>21.201413427561835</v>
      </c>
      <c r="AO877">
        <f t="shared" si="100"/>
        <v>508.8339222614841</v>
      </c>
      <c r="AP877" s="26">
        <v>0.006</v>
      </c>
      <c r="AS877" s="26">
        <v>0.403</v>
      </c>
      <c r="AU877">
        <v>5.332166195</v>
      </c>
      <c r="AV877">
        <f t="shared" si="99"/>
        <v>6.382166195</v>
      </c>
      <c r="AW877" s="24">
        <v>0.006</v>
      </c>
    </row>
    <row r="878" spans="1:49" ht="12.75">
      <c r="A878" s="19">
        <v>37694</v>
      </c>
      <c r="B878" s="22">
        <v>73</v>
      </c>
      <c r="C878" s="21">
        <v>0.890972197</v>
      </c>
      <c r="D878" s="20">
        <v>0.890972197</v>
      </c>
      <c r="E878" s="24">
        <v>0</v>
      </c>
      <c r="F878">
        <v>39.05598623</v>
      </c>
      <c r="G878">
        <v>-76.73950028</v>
      </c>
      <c r="H878" s="26">
        <v>1003</v>
      </c>
      <c r="I878" s="23">
        <f t="shared" si="102"/>
        <v>967.85</v>
      </c>
      <c r="J878">
        <f t="shared" si="103"/>
        <v>380.6626714422426</v>
      </c>
      <c r="K878" s="23">
        <f t="shared" si="104"/>
        <v>624.1626714422425</v>
      </c>
      <c r="L878" s="23">
        <f t="shared" si="101"/>
        <v>643.1816714422425</v>
      </c>
      <c r="M878" s="23">
        <f t="shared" si="105"/>
        <v>633.6721714422425</v>
      </c>
      <c r="N878" s="23">
        <v>2.7</v>
      </c>
      <c r="O878" s="23">
        <v>43.1</v>
      </c>
      <c r="P878" s="23">
        <v>29.7</v>
      </c>
      <c r="Q878" s="23">
        <f t="shared" si="106"/>
        <v>31.950000000000003</v>
      </c>
      <c r="S878">
        <v>1.8E-05</v>
      </c>
      <c r="T878">
        <v>1.26E-05</v>
      </c>
      <c r="U878">
        <v>8.88E-06</v>
      </c>
      <c r="V878">
        <v>2.65E-07</v>
      </c>
      <c r="W878">
        <v>8.17E-08</v>
      </c>
      <c r="X878">
        <v>-6.13E-07</v>
      </c>
      <c r="Y878" s="30">
        <v>936.3</v>
      </c>
      <c r="Z878" s="30">
        <v>293.5</v>
      </c>
      <c r="AA878" s="30">
        <v>287</v>
      </c>
      <c r="AB878" s="30">
        <v>14.5</v>
      </c>
      <c r="AD878">
        <v>108</v>
      </c>
      <c r="AE878">
        <v>12</v>
      </c>
      <c r="AF878">
        <v>8</v>
      </c>
      <c r="AG878">
        <v>7</v>
      </c>
      <c r="AH878">
        <v>5</v>
      </c>
      <c r="AI878">
        <v>26</v>
      </c>
      <c r="AJ878">
        <f t="shared" si="100"/>
        <v>2289.7526501766783</v>
      </c>
      <c r="AK878">
        <f t="shared" si="100"/>
        <v>254.41696113074204</v>
      </c>
      <c r="AL878">
        <f t="shared" si="100"/>
        <v>169.61130742049468</v>
      </c>
      <c r="AM878">
        <f t="shared" si="100"/>
        <v>148.40989399293287</v>
      </c>
      <c r="AN878">
        <f t="shared" si="100"/>
        <v>106.00706713780919</v>
      </c>
      <c r="AO878">
        <f t="shared" si="100"/>
        <v>551.2367491166077</v>
      </c>
      <c r="AP878" s="26">
        <v>0.006</v>
      </c>
      <c r="AS878" s="26">
        <v>0.432</v>
      </c>
      <c r="AU878">
        <v>5.149103642</v>
      </c>
      <c r="AV878">
        <f t="shared" si="99"/>
        <v>6.199103642</v>
      </c>
      <c r="AW878" s="24">
        <v>0.004</v>
      </c>
    </row>
    <row r="879" spans="1:49" ht="12.75">
      <c r="A879" s="19">
        <v>37694</v>
      </c>
      <c r="B879" s="22">
        <v>73</v>
      </c>
      <c r="C879" s="21">
        <v>0.891087949</v>
      </c>
      <c r="D879" s="20">
        <v>0.891087949</v>
      </c>
      <c r="E879" s="24">
        <v>0</v>
      </c>
      <c r="F879">
        <v>39.05043603</v>
      </c>
      <c r="G879">
        <v>-76.73620366</v>
      </c>
      <c r="H879" s="26">
        <v>1005.6</v>
      </c>
      <c r="I879" s="23">
        <f t="shared" si="102"/>
        <v>970.45</v>
      </c>
      <c r="J879">
        <f t="shared" si="103"/>
        <v>358.3851225423044</v>
      </c>
      <c r="K879" s="23">
        <f t="shared" si="104"/>
        <v>601.8851225423043</v>
      </c>
      <c r="L879" s="23">
        <f t="shared" si="101"/>
        <v>620.9041225423043</v>
      </c>
      <c r="M879" s="23">
        <f t="shared" si="105"/>
        <v>611.3946225423043</v>
      </c>
      <c r="N879" s="23">
        <v>2.7</v>
      </c>
      <c r="O879" s="23">
        <v>43</v>
      </c>
      <c r="P879" s="23">
        <v>32.7</v>
      </c>
      <c r="Q879" s="23">
        <f t="shared" si="106"/>
        <v>31.200000000000003</v>
      </c>
      <c r="S879"/>
      <c r="T879"/>
      <c r="Y879" s="30"/>
      <c r="Z879" s="30"/>
      <c r="AA879" s="30"/>
      <c r="AB879" s="30"/>
      <c r="AD879">
        <v>111</v>
      </c>
      <c r="AE879">
        <v>11</v>
      </c>
      <c r="AF879">
        <v>9</v>
      </c>
      <c r="AG879">
        <v>6</v>
      </c>
      <c r="AH879">
        <v>6</v>
      </c>
      <c r="AI879">
        <v>30</v>
      </c>
      <c r="AJ879">
        <f t="shared" si="100"/>
        <v>2353.356890459364</v>
      </c>
      <c r="AK879">
        <f t="shared" si="100"/>
        <v>233.2155477031802</v>
      </c>
      <c r="AL879">
        <f t="shared" si="100"/>
        <v>190.81272084805653</v>
      </c>
      <c r="AM879">
        <f t="shared" si="100"/>
        <v>127.20848056537102</v>
      </c>
      <c r="AN879">
        <f t="shared" si="100"/>
        <v>127.20848056537102</v>
      </c>
      <c r="AO879">
        <f t="shared" si="100"/>
        <v>636.0424028268551</v>
      </c>
      <c r="AP879" s="26">
        <v>0.004</v>
      </c>
      <c r="AS879" s="26">
        <v>0.391</v>
      </c>
      <c r="AU879">
        <v>4.976748943</v>
      </c>
      <c r="AV879">
        <f t="shared" si="99"/>
        <v>6.026748942999999</v>
      </c>
      <c r="AW879" s="24">
        <v>0.001</v>
      </c>
    </row>
    <row r="880" spans="1:49" ht="12.75">
      <c r="A880" s="19">
        <v>37694</v>
      </c>
      <c r="B880" s="22">
        <v>73</v>
      </c>
      <c r="C880" s="21">
        <v>0.891203701</v>
      </c>
      <c r="D880" s="20">
        <v>0.891203701</v>
      </c>
      <c r="E880" s="24">
        <v>0</v>
      </c>
      <c r="F880">
        <v>39.04435616</v>
      </c>
      <c r="G880">
        <v>-76.73849699</v>
      </c>
      <c r="H880" s="26">
        <v>1008</v>
      </c>
      <c r="I880" s="23">
        <f t="shared" si="102"/>
        <v>972.85</v>
      </c>
      <c r="J880">
        <f t="shared" si="103"/>
        <v>337.87414284248456</v>
      </c>
      <c r="K880" s="23">
        <f t="shared" si="104"/>
        <v>581.3741428424846</v>
      </c>
      <c r="L880" s="23">
        <f t="shared" si="101"/>
        <v>600.3931428424846</v>
      </c>
      <c r="M880" s="23">
        <f t="shared" si="105"/>
        <v>590.8836428424846</v>
      </c>
      <c r="N880" s="23">
        <v>2.8</v>
      </c>
      <c r="O880" s="23">
        <v>43</v>
      </c>
      <c r="P880" s="23">
        <v>26.6</v>
      </c>
      <c r="Q880" s="23">
        <f t="shared" si="106"/>
        <v>29.650000000000002</v>
      </c>
      <c r="S880"/>
      <c r="T880"/>
      <c r="Y880" s="30"/>
      <c r="Z880" s="30"/>
      <c r="AA880" s="30"/>
      <c r="AB880" s="30"/>
      <c r="AD880">
        <v>93</v>
      </c>
      <c r="AE880">
        <v>14</v>
      </c>
      <c r="AF880">
        <v>14</v>
      </c>
      <c r="AG880">
        <v>6</v>
      </c>
      <c r="AH880">
        <v>2</v>
      </c>
      <c r="AI880">
        <v>19</v>
      </c>
      <c r="AJ880">
        <f t="shared" si="100"/>
        <v>1971.731448763251</v>
      </c>
      <c r="AK880">
        <f t="shared" si="100"/>
        <v>296.81978798586573</v>
      </c>
      <c r="AL880">
        <f t="shared" si="100"/>
        <v>296.81978798586573</v>
      </c>
      <c r="AM880">
        <f t="shared" si="100"/>
        <v>127.20848056537102</v>
      </c>
      <c r="AN880">
        <f t="shared" si="100"/>
        <v>42.40282685512367</v>
      </c>
      <c r="AO880">
        <f t="shared" si="100"/>
        <v>402.8268551236749</v>
      </c>
      <c r="AP880" s="26">
        <v>0.004</v>
      </c>
      <c r="AS880" s="26">
        <v>0.411</v>
      </c>
      <c r="AU880">
        <v>4.869619846</v>
      </c>
      <c r="AV880">
        <f t="shared" si="99"/>
        <v>5.919619846</v>
      </c>
      <c r="AW880" s="24">
        <v>0.004</v>
      </c>
    </row>
    <row r="881" spans="1:49" ht="12.75">
      <c r="A881" s="19">
        <v>37694</v>
      </c>
      <c r="B881" s="22">
        <v>73</v>
      </c>
      <c r="C881" s="21">
        <v>0.891319454</v>
      </c>
      <c r="D881" s="20">
        <v>0.891319454</v>
      </c>
      <c r="E881" s="24">
        <v>0</v>
      </c>
      <c r="F881">
        <v>39.04028976</v>
      </c>
      <c r="G881">
        <v>-76.74523088</v>
      </c>
      <c r="H881" s="26">
        <v>1014.5</v>
      </c>
      <c r="I881" s="23">
        <f t="shared" si="102"/>
        <v>979.35</v>
      </c>
      <c r="J881">
        <f t="shared" si="103"/>
        <v>282.57664936953</v>
      </c>
      <c r="K881" s="23">
        <f t="shared" si="104"/>
        <v>526.0766493695301</v>
      </c>
      <c r="L881" s="23">
        <f t="shared" si="101"/>
        <v>545.0956493695301</v>
      </c>
      <c r="M881" s="23">
        <f t="shared" si="105"/>
        <v>535.5861493695301</v>
      </c>
      <c r="N881" s="23">
        <v>3.5</v>
      </c>
      <c r="O881" s="23">
        <v>42.9</v>
      </c>
      <c r="P881" s="23">
        <v>34.6</v>
      </c>
      <c r="Q881" s="23">
        <f t="shared" si="106"/>
        <v>30.6</v>
      </c>
      <c r="S881">
        <v>2.02E-05</v>
      </c>
      <c r="T881">
        <v>1.38E-05</v>
      </c>
      <c r="U881">
        <v>9.64E-06</v>
      </c>
      <c r="V881">
        <v>6.81E-08</v>
      </c>
      <c r="W881">
        <v>-4.05E-08</v>
      </c>
      <c r="X881">
        <v>-5.27E-07</v>
      </c>
      <c r="Y881" s="30">
        <v>949.6</v>
      </c>
      <c r="Z881" s="30">
        <v>293.6</v>
      </c>
      <c r="AA881" s="30">
        <v>287.1</v>
      </c>
      <c r="AB881" s="30">
        <v>14.3</v>
      </c>
      <c r="AD881">
        <v>116</v>
      </c>
      <c r="AE881">
        <v>11</v>
      </c>
      <c r="AF881">
        <v>5</v>
      </c>
      <c r="AG881">
        <v>4</v>
      </c>
      <c r="AH881">
        <v>3</v>
      </c>
      <c r="AI881">
        <v>12</v>
      </c>
      <c r="AJ881">
        <f aca="true" t="shared" si="107" ref="AJ881:AO923">IF(AD881&gt;0,(AD881*(60/1))/2.83,"")</f>
        <v>2459.363957597173</v>
      </c>
      <c r="AK881">
        <f t="shared" si="107"/>
        <v>233.2155477031802</v>
      </c>
      <c r="AL881">
        <f t="shared" si="107"/>
        <v>106.00706713780919</v>
      </c>
      <c r="AM881">
        <f t="shared" si="107"/>
        <v>84.80565371024734</v>
      </c>
      <c r="AN881">
        <f t="shared" si="107"/>
        <v>63.60424028268551</v>
      </c>
      <c r="AO881">
        <f t="shared" si="107"/>
        <v>254.41696113074204</v>
      </c>
      <c r="AP881" s="26">
        <v>0.004</v>
      </c>
      <c r="AS881" s="26">
        <v>0.341</v>
      </c>
      <c r="AU881">
        <v>4.381537437</v>
      </c>
      <c r="AV881">
        <f t="shared" si="99"/>
        <v>5.431537437</v>
      </c>
      <c r="AW881" s="24">
        <v>0.008</v>
      </c>
    </row>
    <row r="882" spans="1:49" ht="12.75">
      <c r="A882" s="19">
        <v>37694</v>
      </c>
      <c r="B882" s="22">
        <v>73</v>
      </c>
      <c r="C882" s="21">
        <v>0.891435206</v>
      </c>
      <c r="D882" s="20">
        <v>0.891435206</v>
      </c>
      <c r="E882" s="24">
        <v>0</v>
      </c>
      <c r="F882">
        <v>39.0417708</v>
      </c>
      <c r="G882">
        <v>-76.75411665</v>
      </c>
      <c r="H882" s="26">
        <v>1020.5</v>
      </c>
      <c r="I882" s="23">
        <f t="shared" si="102"/>
        <v>985.35</v>
      </c>
      <c r="J882">
        <f t="shared" si="103"/>
        <v>231.85759493539234</v>
      </c>
      <c r="K882" s="23">
        <f t="shared" si="104"/>
        <v>475.35759493539234</v>
      </c>
      <c r="L882" s="23">
        <f t="shared" si="101"/>
        <v>494.37659493539235</v>
      </c>
      <c r="M882" s="23">
        <f t="shared" si="105"/>
        <v>484.86709493539234</v>
      </c>
      <c r="N882" s="23">
        <v>4</v>
      </c>
      <c r="O882" s="23">
        <v>42.7</v>
      </c>
      <c r="P882" s="23">
        <v>30.6</v>
      </c>
      <c r="Q882" s="23">
        <f t="shared" si="106"/>
        <v>32.6</v>
      </c>
      <c r="S882"/>
      <c r="T882"/>
      <c r="Y882" s="30"/>
      <c r="Z882" s="30"/>
      <c r="AA882" s="30"/>
      <c r="AB882" s="30"/>
      <c r="AC882">
        <v>17559</v>
      </c>
      <c r="AD882">
        <v>102</v>
      </c>
      <c r="AE882">
        <v>16</v>
      </c>
      <c r="AF882">
        <v>10</v>
      </c>
      <c r="AG882">
        <v>4</v>
      </c>
      <c r="AH882">
        <v>3</v>
      </c>
      <c r="AI882">
        <v>18</v>
      </c>
      <c r="AJ882">
        <f t="shared" si="107"/>
        <v>2162.5441696113076</v>
      </c>
      <c r="AK882">
        <f t="shared" si="107"/>
        <v>339.22261484098937</v>
      </c>
      <c r="AL882">
        <f t="shared" si="107"/>
        <v>212.01413427561837</v>
      </c>
      <c r="AM882">
        <f t="shared" si="107"/>
        <v>84.80565371024734</v>
      </c>
      <c r="AN882">
        <f t="shared" si="107"/>
        <v>63.60424028268551</v>
      </c>
      <c r="AO882">
        <f t="shared" si="107"/>
        <v>381.62544169611306</v>
      </c>
      <c r="AP882" s="26">
        <v>0.004</v>
      </c>
      <c r="AS882" s="26">
        <v>0.341</v>
      </c>
      <c r="AU882">
        <v>4.136078358</v>
      </c>
      <c r="AV882">
        <f t="shared" si="99"/>
        <v>5.186078358</v>
      </c>
      <c r="AW882" s="24">
        <v>0.005</v>
      </c>
    </row>
    <row r="883" spans="1:49" ht="12.75">
      <c r="A883" s="19">
        <v>37694</v>
      </c>
      <c r="B883" s="22">
        <v>73</v>
      </c>
      <c r="C883" s="21">
        <v>0.891550899</v>
      </c>
      <c r="D883" s="20">
        <v>0.891550899</v>
      </c>
      <c r="E883" s="24">
        <v>0</v>
      </c>
      <c r="F883">
        <v>39.04929783</v>
      </c>
      <c r="G883">
        <v>-76.75635119</v>
      </c>
      <c r="H883" s="26">
        <v>1025.9</v>
      </c>
      <c r="I883" s="23">
        <f t="shared" si="102"/>
        <v>990.7500000000001</v>
      </c>
      <c r="J883">
        <f t="shared" si="103"/>
        <v>186.4738096761077</v>
      </c>
      <c r="K883" s="23">
        <f t="shared" si="104"/>
        <v>429.9738096761077</v>
      </c>
      <c r="L883" s="23">
        <f t="shared" si="101"/>
        <v>448.9928096761077</v>
      </c>
      <c r="M883" s="23">
        <f t="shared" si="105"/>
        <v>439.4833096761077</v>
      </c>
      <c r="N883" s="23">
        <v>4.4</v>
      </c>
      <c r="O883" s="23">
        <v>42.2</v>
      </c>
      <c r="P883" s="23">
        <v>34.1</v>
      </c>
      <c r="Q883" s="23">
        <f t="shared" si="106"/>
        <v>32.35</v>
      </c>
      <c r="S883"/>
      <c r="T883"/>
      <c r="Y883" s="30"/>
      <c r="Z883" s="30"/>
      <c r="AA883" s="30"/>
      <c r="AB883" s="30"/>
      <c r="AD883">
        <v>106</v>
      </c>
      <c r="AE883">
        <v>12</v>
      </c>
      <c r="AF883">
        <v>15</v>
      </c>
      <c r="AG883">
        <v>6</v>
      </c>
      <c r="AH883">
        <v>1</v>
      </c>
      <c r="AI883">
        <v>15</v>
      </c>
      <c r="AJ883">
        <f t="shared" si="107"/>
        <v>2247.3498233215546</v>
      </c>
      <c r="AK883">
        <f t="shared" si="107"/>
        <v>254.41696113074204</v>
      </c>
      <c r="AL883">
        <f t="shared" si="107"/>
        <v>318.02120141342755</v>
      </c>
      <c r="AM883">
        <f t="shared" si="107"/>
        <v>127.20848056537102</v>
      </c>
      <c r="AN883">
        <f t="shared" si="107"/>
        <v>21.201413427561835</v>
      </c>
      <c r="AO883">
        <f t="shared" si="107"/>
        <v>318.02120141342755</v>
      </c>
      <c r="AP883" s="26">
        <v>0.007</v>
      </c>
      <c r="AS883" s="26">
        <v>0.302</v>
      </c>
      <c r="AU883">
        <v>3.942770004</v>
      </c>
      <c r="AV883">
        <f aca="true" t="shared" si="108" ref="AV883:AV897">AU883+1.05</f>
        <v>4.9927700040000005</v>
      </c>
      <c r="AW883" s="24">
        <v>0.006</v>
      </c>
    </row>
    <row r="884" spans="1:49" ht="12.75">
      <c r="A884" s="19">
        <v>37694</v>
      </c>
      <c r="B884" s="22">
        <v>73</v>
      </c>
      <c r="C884" s="21">
        <v>0.891666651</v>
      </c>
      <c r="D884" s="20">
        <v>0.891666651</v>
      </c>
      <c r="E884" s="24">
        <v>0</v>
      </c>
      <c r="F884">
        <v>39.0554777</v>
      </c>
      <c r="G884">
        <v>-76.751817</v>
      </c>
      <c r="H884" s="26">
        <v>1028.7</v>
      </c>
      <c r="I884" s="23">
        <f t="shared" si="102"/>
        <v>993.5500000000001</v>
      </c>
      <c r="J884">
        <f t="shared" si="103"/>
        <v>163.0387653041415</v>
      </c>
      <c r="K884" s="23">
        <f t="shared" si="104"/>
        <v>406.5387653041415</v>
      </c>
      <c r="L884" s="23">
        <f t="shared" si="101"/>
        <v>425.5577653041415</v>
      </c>
      <c r="M884" s="23">
        <f t="shared" si="105"/>
        <v>416.0482653041415</v>
      </c>
      <c r="N884" s="23">
        <v>4.4</v>
      </c>
      <c r="O884" s="23">
        <v>41.7</v>
      </c>
      <c r="P884" s="23">
        <v>30.7</v>
      </c>
      <c r="Q884" s="23">
        <f t="shared" si="106"/>
        <v>32.4</v>
      </c>
      <c r="S884">
        <v>2.29E-05</v>
      </c>
      <c r="T884">
        <v>1.62E-05</v>
      </c>
      <c r="U884">
        <v>1.09E-05</v>
      </c>
      <c r="V884">
        <v>-9.26E-08</v>
      </c>
      <c r="W884">
        <v>-7.58E-08</v>
      </c>
      <c r="X884">
        <v>-5.86E-07</v>
      </c>
      <c r="Y884" s="30">
        <v>965.4</v>
      </c>
      <c r="Z884" s="30">
        <v>293.6</v>
      </c>
      <c r="AA884" s="30">
        <v>287.1</v>
      </c>
      <c r="AB884" s="30">
        <v>14.2</v>
      </c>
      <c r="AD884">
        <v>125</v>
      </c>
      <c r="AE884">
        <v>12</v>
      </c>
      <c r="AF884">
        <v>4</v>
      </c>
      <c r="AG884">
        <v>5</v>
      </c>
      <c r="AH884">
        <v>4</v>
      </c>
      <c r="AI884">
        <v>15</v>
      </c>
      <c r="AJ884">
        <f t="shared" si="107"/>
        <v>2650.1766784452298</v>
      </c>
      <c r="AK884">
        <f t="shared" si="107"/>
        <v>254.41696113074204</v>
      </c>
      <c r="AL884">
        <f t="shared" si="107"/>
        <v>84.80565371024734</v>
      </c>
      <c r="AM884">
        <f t="shared" si="107"/>
        <v>106.00706713780919</v>
      </c>
      <c r="AN884">
        <f t="shared" si="107"/>
        <v>84.80565371024734</v>
      </c>
      <c r="AO884">
        <f t="shared" si="107"/>
        <v>318.02120141342755</v>
      </c>
      <c r="AP884" s="26">
        <v>0.004</v>
      </c>
      <c r="AS884" s="26">
        <v>0.301</v>
      </c>
      <c r="AU884">
        <v>3.643299103</v>
      </c>
      <c r="AV884">
        <f t="shared" si="108"/>
        <v>4.693299103</v>
      </c>
      <c r="AW884" s="24">
        <v>0.002</v>
      </c>
    </row>
    <row r="885" spans="1:49" ht="12.75">
      <c r="A885" s="19">
        <v>37694</v>
      </c>
      <c r="B885" s="22">
        <v>73</v>
      </c>
      <c r="C885" s="21">
        <v>0.891782403</v>
      </c>
      <c r="D885" s="20">
        <v>0.891782403</v>
      </c>
      <c r="E885" s="24">
        <v>0</v>
      </c>
      <c r="F885">
        <v>39.06100482</v>
      </c>
      <c r="G885">
        <v>-76.74616438</v>
      </c>
      <c r="H885" s="26">
        <v>1032.7</v>
      </c>
      <c r="I885" s="23">
        <f t="shared" si="102"/>
        <v>997.5500000000001</v>
      </c>
      <c r="J885">
        <f t="shared" si="103"/>
        <v>129.67444390124243</v>
      </c>
      <c r="K885" s="23">
        <f t="shared" si="104"/>
        <v>373.1744439012424</v>
      </c>
      <c r="L885" s="23">
        <f t="shared" si="101"/>
        <v>392.1934439012424</v>
      </c>
      <c r="M885" s="23">
        <f t="shared" si="105"/>
        <v>382.6839439012424</v>
      </c>
      <c r="N885" s="23">
        <v>4.5</v>
      </c>
      <c r="O885" s="23">
        <v>41.4</v>
      </c>
      <c r="P885" s="23">
        <v>33.7</v>
      </c>
      <c r="Q885" s="23">
        <f t="shared" si="106"/>
        <v>32.2</v>
      </c>
      <c r="S885">
        <v>2.29E-05</v>
      </c>
      <c r="T885">
        <v>1.62E-05</v>
      </c>
      <c r="U885">
        <v>1.09E-05</v>
      </c>
      <c r="V885">
        <v>-9.26E-08</v>
      </c>
      <c r="W885">
        <v>-7.58E-08</v>
      </c>
      <c r="X885">
        <v>-5.86E-07</v>
      </c>
      <c r="Y885" s="30">
        <v>965.4</v>
      </c>
      <c r="Z885" s="30">
        <v>293.6</v>
      </c>
      <c r="AA885" s="30">
        <v>287.1</v>
      </c>
      <c r="AB885" s="30">
        <v>14.2</v>
      </c>
      <c r="AD885">
        <v>233</v>
      </c>
      <c r="AE885">
        <v>24</v>
      </c>
      <c r="AF885">
        <v>20</v>
      </c>
      <c r="AG885">
        <v>13</v>
      </c>
      <c r="AH885">
        <v>2</v>
      </c>
      <c r="AI885">
        <v>17</v>
      </c>
      <c r="AJ885">
        <f t="shared" si="107"/>
        <v>4939.929328621908</v>
      </c>
      <c r="AK885">
        <f t="shared" si="107"/>
        <v>508.8339222614841</v>
      </c>
      <c r="AL885">
        <f t="shared" si="107"/>
        <v>424.02826855123675</v>
      </c>
      <c r="AM885">
        <f t="shared" si="107"/>
        <v>275.61837455830386</v>
      </c>
      <c r="AN885">
        <f t="shared" si="107"/>
        <v>42.40282685512367</v>
      </c>
      <c r="AO885">
        <f t="shared" si="107"/>
        <v>360.42402826855124</v>
      </c>
      <c r="AP885" s="26">
        <v>0.006</v>
      </c>
      <c r="AS885" s="26">
        <v>0.311</v>
      </c>
      <c r="AU885">
        <v>3.606898785</v>
      </c>
      <c r="AV885">
        <f t="shared" si="108"/>
        <v>4.656898785</v>
      </c>
      <c r="AW885" s="24">
        <v>0.001</v>
      </c>
    </row>
    <row r="886" spans="1:49" ht="12.75">
      <c r="A886" s="19">
        <v>37694</v>
      </c>
      <c r="B886" s="22">
        <v>73</v>
      </c>
      <c r="C886" s="21">
        <v>0.891898155</v>
      </c>
      <c r="D886" s="20">
        <v>0.891898155</v>
      </c>
      <c r="E886" s="24">
        <v>0</v>
      </c>
      <c r="F886">
        <v>39.06713264</v>
      </c>
      <c r="G886">
        <v>-76.74450207</v>
      </c>
      <c r="H886" s="26">
        <v>1037.8</v>
      </c>
      <c r="I886" s="23">
        <f t="shared" si="102"/>
        <v>1002.65</v>
      </c>
      <c r="J886">
        <f t="shared" si="103"/>
        <v>87.32843472900382</v>
      </c>
      <c r="K886" s="23">
        <f t="shared" si="104"/>
        <v>330.8284347290038</v>
      </c>
      <c r="L886" s="23">
        <f t="shared" si="101"/>
        <v>349.8474347290038</v>
      </c>
      <c r="M886" s="23">
        <f t="shared" si="105"/>
        <v>340.3379347290038</v>
      </c>
      <c r="N886" s="23">
        <v>4.9</v>
      </c>
      <c r="O886" s="23">
        <v>41.3</v>
      </c>
      <c r="P886" s="23">
        <v>28.2</v>
      </c>
      <c r="Q886" s="23">
        <f t="shared" si="106"/>
        <v>30.950000000000003</v>
      </c>
      <c r="S886"/>
      <c r="T886"/>
      <c r="Y886" s="30"/>
      <c r="Z886" s="30"/>
      <c r="AA886" s="30"/>
      <c r="AB886" s="30"/>
      <c r="AD886">
        <v>592</v>
      </c>
      <c r="AE886">
        <v>76</v>
      </c>
      <c r="AF886">
        <v>40</v>
      </c>
      <c r="AG886">
        <v>19</v>
      </c>
      <c r="AH886">
        <v>3</v>
      </c>
      <c r="AI886">
        <v>35</v>
      </c>
      <c r="AJ886">
        <f t="shared" si="107"/>
        <v>12551.236749116608</v>
      </c>
      <c r="AK886">
        <f t="shared" si="107"/>
        <v>1611.3074204946995</v>
      </c>
      <c r="AL886">
        <f t="shared" si="107"/>
        <v>848.0565371024735</v>
      </c>
      <c r="AM886">
        <f t="shared" si="107"/>
        <v>402.8268551236749</v>
      </c>
      <c r="AN886">
        <f t="shared" si="107"/>
        <v>63.60424028268551</v>
      </c>
      <c r="AO886">
        <f t="shared" si="107"/>
        <v>742.0494699646642</v>
      </c>
      <c r="AP886" s="26">
        <v>0.004</v>
      </c>
      <c r="AS886" s="26">
        <v>0.311</v>
      </c>
      <c r="AU886">
        <v>3.577021122</v>
      </c>
      <c r="AV886">
        <f t="shared" si="108"/>
        <v>4.627021122</v>
      </c>
      <c r="AW886" s="24">
        <v>0.006</v>
      </c>
    </row>
    <row r="887" spans="1:49" ht="12.75">
      <c r="A887" s="19">
        <v>37694</v>
      </c>
      <c r="B887" s="22">
        <v>73</v>
      </c>
      <c r="C887" s="21">
        <v>0.892013907</v>
      </c>
      <c r="D887" s="20">
        <v>0.892013907</v>
      </c>
      <c r="E887" s="24">
        <v>0</v>
      </c>
      <c r="F887">
        <v>39.0726481</v>
      </c>
      <c r="G887">
        <v>-76.74877434</v>
      </c>
      <c r="H887" s="26">
        <v>1037.5</v>
      </c>
      <c r="I887" s="23">
        <f t="shared" si="102"/>
        <v>1002.35</v>
      </c>
      <c r="J887">
        <f t="shared" si="103"/>
        <v>89.81340772669981</v>
      </c>
      <c r="K887" s="23">
        <f t="shared" si="104"/>
        <v>333.3134077266998</v>
      </c>
      <c r="L887" s="23">
        <f t="shared" si="101"/>
        <v>352.3324077266998</v>
      </c>
      <c r="M887" s="23">
        <f t="shared" si="105"/>
        <v>342.8229077266998</v>
      </c>
      <c r="N887" s="23">
        <v>4.8</v>
      </c>
      <c r="O887" s="23">
        <v>41.2</v>
      </c>
      <c r="P887" s="23">
        <v>34.2</v>
      </c>
      <c r="Q887" s="23">
        <f t="shared" si="106"/>
        <v>31.200000000000003</v>
      </c>
      <c r="S887"/>
      <c r="T887"/>
      <c r="Y887" s="30"/>
      <c r="Z887" s="30"/>
      <c r="AA887" s="30"/>
      <c r="AB887" s="30"/>
      <c r="AD887">
        <v>3185</v>
      </c>
      <c r="AE887">
        <v>261</v>
      </c>
      <c r="AF887">
        <v>163</v>
      </c>
      <c r="AG887">
        <v>70</v>
      </c>
      <c r="AH887">
        <v>18</v>
      </c>
      <c r="AI887">
        <v>83</v>
      </c>
      <c r="AJ887">
        <f t="shared" si="107"/>
        <v>67526.50176678445</v>
      </c>
      <c r="AK887">
        <f t="shared" si="107"/>
        <v>5533.56890459364</v>
      </c>
      <c r="AL887">
        <f t="shared" si="107"/>
        <v>3455.8303886925796</v>
      </c>
      <c r="AM887">
        <f t="shared" si="107"/>
        <v>1484.0989399293285</v>
      </c>
      <c r="AN887">
        <f t="shared" si="107"/>
        <v>381.62544169611306</v>
      </c>
      <c r="AO887">
        <f t="shared" si="107"/>
        <v>1759.7173144876324</v>
      </c>
      <c r="AP887" s="26">
        <v>0.006</v>
      </c>
      <c r="AS887" s="26">
        <v>0.332</v>
      </c>
      <c r="AU887">
        <v>3.567632437</v>
      </c>
      <c r="AV887">
        <f t="shared" si="108"/>
        <v>4.617632437</v>
      </c>
      <c r="AW887" s="24">
        <v>0.009</v>
      </c>
    </row>
    <row r="888" spans="1:49" ht="12.75">
      <c r="A888" s="19">
        <v>37694</v>
      </c>
      <c r="B888" s="22">
        <v>73</v>
      </c>
      <c r="C888" s="21">
        <v>0.8921296</v>
      </c>
      <c r="D888" s="20">
        <v>0.8921296</v>
      </c>
      <c r="E888" s="24">
        <v>0</v>
      </c>
      <c r="F888">
        <v>39.07443961</v>
      </c>
      <c r="G888">
        <v>-76.75703374</v>
      </c>
      <c r="H888" s="26">
        <v>1036.7</v>
      </c>
      <c r="I888" s="23">
        <f t="shared" si="102"/>
        <v>1001.5500000000001</v>
      </c>
      <c r="J888">
        <f t="shared" si="103"/>
        <v>96.4436402238552</v>
      </c>
      <c r="K888" s="23">
        <f t="shared" si="104"/>
        <v>339.9436402238552</v>
      </c>
      <c r="L888" s="23">
        <f t="shared" si="101"/>
        <v>358.9626402238552</v>
      </c>
      <c r="M888" s="23">
        <f t="shared" si="105"/>
        <v>349.4531402238552</v>
      </c>
      <c r="N888" s="23">
        <v>4.4</v>
      </c>
      <c r="O888" s="23">
        <v>41.3</v>
      </c>
      <c r="P888" s="23">
        <v>29.2</v>
      </c>
      <c r="Q888" s="23">
        <f t="shared" si="106"/>
        <v>31.700000000000003</v>
      </c>
      <c r="S888">
        <v>2.31E-05</v>
      </c>
      <c r="T888">
        <v>1.64E-05</v>
      </c>
      <c r="U888">
        <v>1.13E-05</v>
      </c>
      <c r="V888">
        <v>-2.01E-07</v>
      </c>
      <c r="W888">
        <v>-1.27E-07</v>
      </c>
      <c r="X888">
        <v>-5.26E-07</v>
      </c>
      <c r="Y888" s="30">
        <v>976.7</v>
      </c>
      <c r="Z888" s="30">
        <v>293.7</v>
      </c>
      <c r="AA888" s="30">
        <v>287.1</v>
      </c>
      <c r="AB888" s="30">
        <v>14</v>
      </c>
      <c r="AC888">
        <v>18376</v>
      </c>
      <c r="AD888">
        <v>4738</v>
      </c>
      <c r="AE888">
        <v>507</v>
      </c>
      <c r="AF888">
        <v>239</v>
      </c>
      <c r="AG888">
        <v>84</v>
      </c>
      <c r="AH888">
        <v>39</v>
      </c>
      <c r="AI888">
        <v>102</v>
      </c>
      <c r="AJ888">
        <f t="shared" si="107"/>
        <v>100452.29681978798</v>
      </c>
      <c r="AK888">
        <f t="shared" si="107"/>
        <v>10749.11660777385</v>
      </c>
      <c r="AL888">
        <f t="shared" si="107"/>
        <v>5067.137809187279</v>
      </c>
      <c r="AM888">
        <f t="shared" si="107"/>
        <v>1780.9187279151943</v>
      </c>
      <c r="AN888">
        <f t="shared" si="107"/>
        <v>826.8551236749116</v>
      </c>
      <c r="AO888">
        <f t="shared" si="107"/>
        <v>2162.5441696113076</v>
      </c>
      <c r="AP888" s="26">
        <v>0.006</v>
      </c>
      <c r="AS888" s="26">
        <v>0.302</v>
      </c>
      <c r="AU888">
        <v>3.585713148</v>
      </c>
      <c r="AV888">
        <f t="shared" si="108"/>
        <v>4.635713148</v>
      </c>
      <c r="AW888" s="24">
        <v>0.008</v>
      </c>
    </row>
    <row r="889" spans="1:49" ht="12.75">
      <c r="A889" s="19">
        <v>37694</v>
      </c>
      <c r="B889" s="22">
        <v>73</v>
      </c>
      <c r="C889" s="21">
        <v>0.892245352</v>
      </c>
      <c r="D889" s="20">
        <v>0.892245352</v>
      </c>
      <c r="E889" s="24">
        <v>0</v>
      </c>
      <c r="F889">
        <v>39.07411089</v>
      </c>
      <c r="G889">
        <v>-76.76556187</v>
      </c>
      <c r="H889" s="26">
        <v>1038.7</v>
      </c>
      <c r="I889" s="23">
        <f t="shared" si="102"/>
        <v>1003.5500000000001</v>
      </c>
      <c r="J889">
        <f t="shared" si="103"/>
        <v>79.87797441980938</v>
      </c>
      <c r="K889" s="23">
        <f t="shared" si="104"/>
        <v>323.3779744198094</v>
      </c>
      <c r="L889" s="23">
        <f t="shared" si="101"/>
        <v>342.3969744198094</v>
      </c>
      <c r="M889" s="23">
        <f t="shared" si="105"/>
        <v>332.8874744198094</v>
      </c>
      <c r="N889" s="23">
        <v>4.2</v>
      </c>
      <c r="O889" s="23">
        <v>41.5</v>
      </c>
      <c r="P889" s="23">
        <v>34.1</v>
      </c>
      <c r="Q889" s="23">
        <f t="shared" si="106"/>
        <v>31.65</v>
      </c>
      <c r="S889"/>
      <c r="T889"/>
      <c r="Y889" s="30"/>
      <c r="Z889" s="30"/>
      <c r="AA889" s="30"/>
      <c r="AB889" s="30"/>
      <c r="AD889">
        <v>4940</v>
      </c>
      <c r="AE889">
        <v>465</v>
      </c>
      <c r="AF889">
        <v>266</v>
      </c>
      <c r="AG889">
        <v>95</v>
      </c>
      <c r="AH889">
        <v>32</v>
      </c>
      <c r="AI889">
        <v>81</v>
      </c>
      <c r="AJ889">
        <f t="shared" si="107"/>
        <v>104734.98233215547</v>
      </c>
      <c r="AK889">
        <f t="shared" si="107"/>
        <v>9858.657243816255</v>
      </c>
      <c r="AL889">
        <f t="shared" si="107"/>
        <v>5639.575971731449</v>
      </c>
      <c r="AM889">
        <f t="shared" si="107"/>
        <v>2014.1342756183744</v>
      </c>
      <c r="AN889">
        <f t="shared" si="107"/>
        <v>678.4452296819787</v>
      </c>
      <c r="AO889">
        <f t="shared" si="107"/>
        <v>1717.3144876325089</v>
      </c>
      <c r="AP889" s="26">
        <v>0.004</v>
      </c>
      <c r="AS889" s="26">
        <v>0.311</v>
      </c>
      <c r="AU889">
        <v>3.611240387</v>
      </c>
      <c r="AV889">
        <f t="shared" si="108"/>
        <v>4.661240387</v>
      </c>
      <c r="AW889" s="24">
        <v>0.004</v>
      </c>
    </row>
    <row r="890" spans="1:49" ht="12.75">
      <c r="A890" s="19">
        <v>37694</v>
      </c>
      <c r="B890" s="22">
        <v>73</v>
      </c>
      <c r="C890" s="21">
        <v>0.892361104</v>
      </c>
      <c r="D890" s="20">
        <v>0.892361104</v>
      </c>
      <c r="E890" s="24">
        <v>0</v>
      </c>
      <c r="F890">
        <v>39.07384192</v>
      </c>
      <c r="G890">
        <v>-76.77286717</v>
      </c>
      <c r="H890" s="26">
        <v>1042.2</v>
      </c>
      <c r="I890" s="23">
        <f t="shared" si="102"/>
        <v>1007.0500000000001</v>
      </c>
      <c r="J890">
        <f t="shared" si="103"/>
        <v>50.967341614312375</v>
      </c>
      <c r="K890" s="23">
        <f t="shared" si="104"/>
        <v>294.4673416143124</v>
      </c>
      <c r="L890" s="23">
        <f t="shared" si="101"/>
        <v>313.4863416143124</v>
      </c>
      <c r="M890" s="23">
        <f t="shared" si="105"/>
        <v>303.9768416143124</v>
      </c>
      <c r="N890" s="23">
        <v>4</v>
      </c>
      <c r="O890" s="23">
        <v>41.7</v>
      </c>
      <c r="P890" s="23">
        <v>74.8</v>
      </c>
      <c r="Q890" s="23">
        <f t="shared" si="106"/>
        <v>54.45</v>
      </c>
      <c r="S890"/>
      <c r="T890"/>
      <c r="Y890" s="30"/>
      <c r="Z890" s="30"/>
      <c r="AA890" s="30"/>
      <c r="AB890" s="30"/>
      <c r="AD890">
        <v>3240</v>
      </c>
      <c r="AE890">
        <v>290</v>
      </c>
      <c r="AF890">
        <v>179</v>
      </c>
      <c r="AG890">
        <v>59</v>
      </c>
      <c r="AH890">
        <v>18</v>
      </c>
      <c r="AI890">
        <v>65</v>
      </c>
      <c r="AJ890">
        <f t="shared" si="107"/>
        <v>68692.57950530035</v>
      </c>
      <c r="AK890">
        <f t="shared" si="107"/>
        <v>6148.409893992933</v>
      </c>
      <c r="AL890">
        <f t="shared" si="107"/>
        <v>3795.0530035335687</v>
      </c>
      <c r="AM890">
        <f t="shared" si="107"/>
        <v>1250.8833922261483</v>
      </c>
      <c r="AN890">
        <f t="shared" si="107"/>
        <v>381.62544169611306</v>
      </c>
      <c r="AO890">
        <f t="shared" si="107"/>
        <v>1378.0918727915193</v>
      </c>
      <c r="AP890" s="26">
        <v>0.004</v>
      </c>
      <c r="AS890" s="26">
        <v>0.301</v>
      </c>
      <c r="AU890">
        <v>4.014388084</v>
      </c>
      <c r="AV890">
        <f t="shared" si="108"/>
        <v>5.064388084</v>
      </c>
      <c r="AW890" s="24">
        <v>0</v>
      </c>
    </row>
    <row r="891" spans="1:49" ht="12.75">
      <c r="A891" s="19">
        <v>37694</v>
      </c>
      <c r="B891" s="22">
        <v>73</v>
      </c>
      <c r="C891" s="21">
        <v>0.892476857</v>
      </c>
      <c r="D891" s="20">
        <v>0.892476857</v>
      </c>
      <c r="E891" s="24">
        <v>0</v>
      </c>
      <c r="F891">
        <v>39.07338259</v>
      </c>
      <c r="G891">
        <v>-76.77966633</v>
      </c>
      <c r="H891" s="26">
        <v>1047.2</v>
      </c>
      <c r="I891" s="23">
        <f t="shared" si="102"/>
        <v>1012.0500000000001</v>
      </c>
      <c r="J891">
        <f t="shared" si="103"/>
        <v>9.840263479465797</v>
      </c>
      <c r="K891" s="23">
        <f t="shared" si="104"/>
        <v>253.3402634794658</v>
      </c>
      <c r="L891" s="23">
        <f t="shared" si="101"/>
        <v>272.3592634794658</v>
      </c>
      <c r="M891" s="23">
        <f t="shared" si="105"/>
        <v>262.8497634794658</v>
      </c>
      <c r="N891" s="23">
        <v>4.7</v>
      </c>
      <c r="O891" s="23">
        <v>41.8</v>
      </c>
      <c r="P891" s="23">
        <v>104.2</v>
      </c>
      <c r="Q891" s="23">
        <f t="shared" si="106"/>
        <v>89.5</v>
      </c>
      <c r="S891">
        <v>2.38E-05</v>
      </c>
      <c r="T891">
        <v>1.6E-05</v>
      </c>
      <c r="U891">
        <v>1.11E-05</v>
      </c>
      <c r="V891">
        <v>-2.42E-07</v>
      </c>
      <c r="W891">
        <v>-1.46E-07</v>
      </c>
      <c r="X891">
        <v>-6.79E-07</v>
      </c>
      <c r="Y891" s="30">
        <v>980</v>
      </c>
      <c r="Z891" s="30">
        <v>293.7</v>
      </c>
      <c r="AA891" s="30">
        <v>287.1</v>
      </c>
      <c r="AB891" s="30">
        <v>14</v>
      </c>
      <c r="AD891">
        <v>5298</v>
      </c>
      <c r="AE891">
        <v>462</v>
      </c>
      <c r="AF891">
        <v>270</v>
      </c>
      <c r="AG891">
        <v>93</v>
      </c>
      <c r="AH891">
        <v>33</v>
      </c>
      <c r="AI891">
        <v>86</v>
      </c>
      <c r="AJ891">
        <f t="shared" si="107"/>
        <v>112325.08833922261</v>
      </c>
      <c r="AK891">
        <f t="shared" si="107"/>
        <v>9795.053003533569</v>
      </c>
      <c r="AL891">
        <f t="shared" si="107"/>
        <v>5724.381625441696</v>
      </c>
      <c r="AM891">
        <f t="shared" si="107"/>
        <v>1971.731448763251</v>
      </c>
      <c r="AN891">
        <f t="shared" si="107"/>
        <v>699.6466431095406</v>
      </c>
      <c r="AO891">
        <f t="shared" si="107"/>
        <v>1823.321554770318</v>
      </c>
      <c r="AP891" s="26">
        <v>0.002</v>
      </c>
      <c r="AS891" s="26">
        <v>0.321</v>
      </c>
      <c r="AU891">
        <v>4.098122597</v>
      </c>
      <c r="AV891">
        <f t="shared" si="108"/>
        <v>5.1481225969999995</v>
      </c>
      <c r="AW891" s="24">
        <v>0.001</v>
      </c>
    </row>
    <row r="892" spans="1:49" ht="12.75">
      <c r="A892" s="19">
        <v>37694</v>
      </c>
      <c r="B892" s="22">
        <v>73</v>
      </c>
      <c r="C892" s="21">
        <v>0.892592609</v>
      </c>
      <c r="D892" s="20">
        <v>0.892592609</v>
      </c>
      <c r="E892" s="24">
        <v>0</v>
      </c>
      <c r="F892">
        <v>39.0736281</v>
      </c>
      <c r="G892">
        <v>-76.78630649</v>
      </c>
      <c r="H892" s="26">
        <v>1051.4</v>
      </c>
      <c r="I892" s="23">
        <f t="shared" si="102"/>
        <v>1016.2500000000001</v>
      </c>
      <c r="J892">
        <f t="shared" si="103"/>
        <v>-24.549763252721814</v>
      </c>
      <c r="K892" s="23">
        <f t="shared" si="104"/>
        <v>218.95023674727818</v>
      </c>
      <c r="L892" s="23">
        <f t="shared" si="101"/>
        <v>237.9692367472782</v>
      </c>
      <c r="M892" s="23">
        <f t="shared" si="105"/>
        <v>228.45973674727819</v>
      </c>
      <c r="N892" s="23">
        <v>5.5</v>
      </c>
      <c r="O892" s="23">
        <v>41.2</v>
      </c>
      <c r="P892" s="23">
        <v>124.8</v>
      </c>
      <c r="Q892" s="23">
        <f t="shared" si="106"/>
        <v>114.5</v>
      </c>
      <c r="S892"/>
      <c r="T892"/>
      <c r="Y892" s="30"/>
      <c r="Z892" s="30"/>
      <c r="AA892" s="30"/>
      <c r="AB892" s="30"/>
      <c r="AD892">
        <v>6107</v>
      </c>
      <c r="AE892">
        <v>579</v>
      </c>
      <c r="AF892">
        <v>331</v>
      </c>
      <c r="AG892">
        <v>117</v>
      </c>
      <c r="AH892">
        <v>43</v>
      </c>
      <c r="AI892">
        <v>133</v>
      </c>
      <c r="AJ892">
        <f t="shared" si="107"/>
        <v>129477.03180212014</v>
      </c>
      <c r="AK892">
        <f t="shared" si="107"/>
        <v>12275.618374558304</v>
      </c>
      <c r="AL892">
        <f t="shared" si="107"/>
        <v>7017.667844522968</v>
      </c>
      <c r="AM892">
        <f t="shared" si="107"/>
        <v>2480.5653710247348</v>
      </c>
      <c r="AN892">
        <f t="shared" si="107"/>
        <v>911.660777385159</v>
      </c>
      <c r="AO892">
        <f t="shared" si="107"/>
        <v>2819.7879858657243</v>
      </c>
      <c r="AP892" s="26">
        <v>0.006</v>
      </c>
      <c r="AS892" s="26">
        <v>0.352</v>
      </c>
      <c r="AU892">
        <v>4.336441994</v>
      </c>
      <c r="AV892">
        <f t="shared" si="108"/>
        <v>5.386441994</v>
      </c>
      <c r="AW892" s="24">
        <v>0.009</v>
      </c>
    </row>
    <row r="893" spans="1:49" ht="12.75">
      <c r="A893" s="19">
        <v>37694</v>
      </c>
      <c r="B893" s="22">
        <v>73</v>
      </c>
      <c r="C893" s="21">
        <v>0.892708361</v>
      </c>
      <c r="D893" s="20">
        <v>0.892708361</v>
      </c>
      <c r="E893" s="24">
        <v>0</v>
      </c>
      <c r="F893">
        <v>39.07651362</v>
      </c>
      <c r="G893">
        <v>-76.79151555</v>
      </c>
      <c r="H893" s="26">
        <v>1056.1</v>
      </c>
      <c r="I893" s="23">
        <f t="shared" si="102"/>
        <v>1020.9499999999999</v>
      </c>
      <c r="J893">
        <f t="shared" si="103"/>
        <v>-62.865727020478566</v>
      </c>
      <c r="K893" s="23">
        <f t="shared" si="104"/>
        <v>180.63427297952143</v>
      </c>
      <c r="L893" s="23">
        <f t="shared" si="101"/>
        <v>199.65327297952143</v>
      </c>
      <c r="M893" s="23">
        <f t="shared" si="105"/>
        <v>190.14377297952143</v>
      </c>
      <c r="N893" s="23">
        <v>6.5</v>
      </c>
      <c r="O893" s="23">
        <v>40.4</v>
      </c>
      <c r="P893" s="23">
        <v>112.4</v>
      </c>
      <c r="Q893" s="23">
        <f t="shared" si="106"/>
        <v>118.6</v>
      </c>
      <c r="S893"/>
      <c r="T893"/>
      <c r="Y893" s="30"/>
      <c r="Z893" s="30"/>
      <c r="AA893" s="30"/>
      <c r="AB893" s="30"/>
      <c r="AD893">
        <v>6488</v>
      </c>
      <c r="AE893">
        <v>590</v>
      </c>
      <c r="AF893">
        <v>390</v>
      </c>
      <c r="AG893">
        <v>106</v>
      </c>
      <c r="AH893">
        <v>52</v>
      </c>
      <c r="AI893">
        <v>155</v>
      </c>
      <c r="AJ893">
        <f t="shared" si="107"/>
        <v>137554.7703180212</v>
      </c>
      <c r="AK893">
        <f t="shared" si="107"/>
        <v>12508.833922261483</v>
      </c>
      <c r="AL893">
        <f t="shared" si="107"/>
        <v>8268.551236749116</v>
      </c>
      <c r="AM893">
        <f t="shared" si="107"/>
        <v>2247.3498233215546</v>
      </c>
      <c r="AN893">
        <f t="shared" si="107"/>
        <v>1102.4734982332154</v>
      </c>
      <c r="AO893">
        <f t="shared" si="107"/>
        <v>3286.2190812720846</v>
      </c>
      <c r="AP893" s="26">
        <v>0.006</v>
      </c>
      <c r="AS893" s="26">
        <v>0.451</v>
      </c>
      <c r="AU893">
        <v>4.720495224</v>
      </c>
      <c r="AV893">
        <f t="shared" si="108"/>
        <v>5.770495224</v>
      </c>
      <c r="AW893" s="24">
        <v>0.007</v>
      </c>
    </row>
    <row r="894" spans="1:49" ht="12.75">
      <c r="A894" s="19">
        <v>37694</v>
      </c>
      <c r="B894" s="22">
        <v>73</v>
      </c>
      <c r="C894" s="21">
        <v>0.892824054</v>
      </c>
      <c r="D894" s="20">
        <v>0.892824054</v>
      </c>
      <c r="E894" s="24">
        <v>0</v>
      </c>
      <c r="F894">
        <v>39.08164462</v>
      </c>
      <c r="G894">
        <v>-76.79234325</v>
      </c>
      <c r="H894" s="26">
        <v>1060.5</v>
      </c>
      <c r="I894" s="23">
        <f t="shared" si="102"/>
        <v>1025.35</v>
      </c>
      <c r="J894">
        <f t="shared" si="103"/>
        <v>-98.57646576516251</v>
      </c>
      <c r="K894" s="23">
        <f t="shared" si="104"/>
        <v>144.9235342348375</v>
      </c>
      <c r="L894" s="23">
        <f t="shared" si="101"/>
        <v>163.9425342348375</v>
      </c>
      <c r="M894" s="23">
        <f t="shared" si="105"/>
        <v>154.4330342348375</v>
      </c>
      <c r="N894" s="23">
        <v>7.1</v>
      </c>
      <c r="O894" s="23">
        <v>39.2</v>
      </c>
      <c r="P894" s="23">
        <v>34.2</v>
      </c>
      <c r="Q894" s="23">
        <f t="shared" si="106"/>
        <v>73.30000000000001</v>
      </c>
      <c r="S894">
        <v>2.3E-05</v>
      </c>
      <c r="T894">
        <v>1.62E-05</v>
      </c>
      <c r="U894">
        <v>1.12E-05</v>
      </c>
      <c r="V894">
        <v>-4.03E-07</v>
      </c>
      <c r="W894">
        <v>-1.93E-07</v>
      </c>
      <c r="X894">
        <v>-5.49E-07</v>
      </c>
      <c r="Y894" s="30">
        <v>993.3</v>
      </c>
      <c r="Z894" s="30">
        <v>293.7</v>
      </c>
      <c r="AA894" s="30">
        <v>287.3</v>
      </c>
      <c r="AB894" s="30">
        <v>13.4</v>
      </c>
      <c r="AC894">
        <v>18044</v>
      </c>
      <c r="AD894">
        <v>6871</v>
      </c>
      <c r="AE894">
        <v>708</v>
      </c>
      <c r="AF894">
        <v>407</v>
      </c>
      <c r="AG894">
        <v>120</v>
      </c>
      <c r="AH894">
        <v>42</v>
      </c>
      <c r="AI894">
        <v>165</v>
      </c>
      <c r="AJ894">
        <f t="shared" si="107"/>
        <v>145674.91166077738</v>
      </c>
      <c r="AK894">
        <f t="shared" si="107"/>
        <v>15010.60070671378</v>
      </c>
      <c r="AL894">
        <f t="shared" si="107"/>
        <v>8628.975265017667</v>
      </c>
      <c r="AM894">
        <f t="shared" si="107"/>
        <v>2544.1696113074204</v>
      </c>
      <c r="AN894">
        <f t="shared" si="107"/>
        <v>890.4593639575971</v>
      </c>
      <c r="AO894">
        <f t="shared" si="107"/>
        <v>3498.233215547703</v>
      </c>
      <c r="AP894" s="26">
        <v>0.005</v>
      </c>
      <c r="AS894" s="26">
        <v>0.371</v>
      </c>
      <c r="AU894">
        <v>4.873951435</v>
      </c>
      <c r="AV894">
        <f t="shared" si="108"/>
        <v>5.923951435</v>
      </c>
      <c r="AW894" s="24">
        <v>0.006</v>
      </c>
    </row>
    <row r="895" spans="1:49" ht="12.75">
      <c r="A895" s="19">
        <v>37694</v>
      </c>
      <c r="B895" s="22">
        <v>73</v>
      </c>
      <c r="C895" s="21">
        <v>0.892939806</v>
      </c>
      <c r="D895" s="20">
        <v>0.892939806</v>
      </c>
      <c r="E895" s="24">
        <v>0</v>
      </c>
      <c r="F895">
        <v>39.08522559</v>
      </c>
      <c r="G895">
        <v>-76.78756638</v>
      </c>
      <c r="H895" s="26">
        <v>1063.2</v>
      </c>
      <c r="I895" s="23">
        <f t="shared" si="102"/>
        <v>1028.05</v>
      </c>
      <c r="J895">
        <f t="shared" si="103"/>
        <v>-120.41408301047154</v>
      </c>
      <c r="K895" s="23">
        <f t="shared" si="104"/>
        <v>123.08591698952846</v>
      </c>
      <c r="L895" s="23">
        <f t="shared" si="101"/>
        <v>142.10491698952848</v>
      </c>
      <c r="M895" s="23">
        <f t="shared" si="105"/>
        <v>132.59541698952847</v>
      </c>
      <c r="N895" s="23">
        <v>8</v>
      </c>
      <c r="O895" s="23">
        <v>38.3</v>
      </c>
      <c r="P895" s="23">
        <v>23.7</v>
      </c>
      <c r="Q895" s="23">
        <f t="shared" si="106"/>
        <v>28.950000000000003</v>
      </c>
      <c r="S895"/>
      <c r="T895"/>
      <c r="Y895" s="30"/>
      <c r="Z895" s="30"/>
      <c r="AA895" s="30"/>
      <c r="AB895" s="30"/>
      <c r="AD895">
        <v>7260</v>
      </c>
      <c r="AE895">
        <v>730</v>
      </c>
      <c r="AF895">
        <v>418</v>
      </c>
      <c r="AG895">
        <v>136</v>
      </c>
      <c r="AH895">
        <v>51</v>
      </c>
      <c r="AI895">
        <v>143</v>
      </c>
      <c r="AJ895">
        <f t="shared" si="107"/>
        <v>153922.26148409894</v>
      </c>
      <c r="AK895">
        <f t="shared" si="107"/>
        <v>15477.03180212014</v>
      </c>
      <c r="AL895">
        <f t="shared" si="107"/>
        <v>8862.190812720848</v>
      </c>
      <c r="AM895">
        <f t="shared" si="107"/>
        <v>2883.39222614841</v>
      </c>
      <c r="AN895">
        <f t="shared" si="107"/>
        <v>1081.2720848056538</v>
      </c>
      <c r="AO895">
        <f t="shared" si="107"/>
        <v>3031.8021201413426</v>
      </c>
      <c r="AP895" s="26">
        <v>0.004</v>
      </c>
      <c r="AS895" s="26">
        <v>0.421</v>
      </c>
      <c r="AU895">
        <v>5.104548454</v>
      </c>
      <c r="AV895">
        <f t="shared" si="108"/>
        <v>6.1545484539999995</v>
      </c>
      <c r="AW895" s="24">
        <v>0.002</v>
      </c>
    </row>
    <row r="896" spans="1:49" ht="12.75">
      <c r="A896" s="19">
        <v>37694</v>
      </c>
      <c r="B896" s="22">
        <v>73</v>
      </c>
      <c r="C896" s="21">
        <v>0.893055558</v>
      </c>
      <c r="D896" s="20">
        <v>0.893055558</v>
      </c>
      <c r="E896" s="24">
        <v>0</v>
      </c>
      <c r="F896">
        <v>39.08635348</v>
      </c>
      <c r="G896">
        <v>-76.77974329</v>
      </c>
      <c r="H896" s="26">
        <v>1067.3</v>
      </c>
      <c r="I896" s="23">
        <f t="shared" si="102"/>
        <v>1032.1499999999999</v>
      </c>
      <c r="J896">
        <f t="shared" si="103"/>
        <v>-153.46548148814858</v>
      </c>
      <c r="K896" s="23">
        <f t="shared" si="104"/>
        <v>90.03451851185142</v>
      </c>
      <c r="L896" s="23">
        <f t="shared" si="101"/>
        <v>109.05351851185142</v>
      </c>
      <c r="M896" s="23">
        <f t="shared" si="105"/>
        <v>99.54401851185142</v>
      </c>
      <c r="N896" s="23">
        <v>8.4</v>
      </c>
      <c r="O896" s="23">
        <v>37.4</v>
      </c>
      <c r="P896" s="23">
        <v>8.8</v>
      </c>
      <c r="Q896" s="23">
        <f t="shared" si="106"/>
        <v>16.25</v>
      </c>
      <c r="S896"/>
      <c r="T896"/>
      <c r="Y896" s="30"/>
      <c r="Z896" s="30"/>
      <c r="AA896" s="30"/>
      <c r="AB896" s="30"/>
      <c r="AD896">
        <v>7212</v>
      </c>
      <c r="AE896">
        <v>752</v>
      </c>
      <c r="AF896">
        <v>386</v>
      </c>
      <c r="AG896">
        <v>111</v>
      </c>
      <c r="AH896">
        <v>42</v>
      </c>
      <c r="AI896">
        <v>139</v>
      </c>
      <c r="AJ896">
        <f t="shared" si="107"/>
        <v>152904.59363957596</v>
      </c>
      <c r="AK896">
        <f t="shared" si="107"/>
        <v>15943.462897526502</v>
      </c>
      <c r="AL896">
        <f t="shared" si="107"/>
        <v>8183.745583038869</v>
      </c>
      <c r="AM896">
        <f t="shared" si="107"/>
        <v>2353.356890459364</v>
      </c>
      <c r="AN896">
        <f t="shared" si="107"/>
        <v>890.4593639575971</v>
      </c>
      <c r="AO896">
        <f t="shared" si="107"/>
        <v>2946.9964664310955</v>
      </c>
      <c r="AP896" s="26">
        <v>0.004</v>
      </c>
      <c r="AS896" s="26">
        <v>0.441</v>
      </c>
      <c r="AU896">
        <v>5.15941</v>
      </c>
      <c r="AV896">
        <f t="shared" si="108"/>
        <v>6.20941</v>
      </c>
      <c r="AW896" s="24">
        <v>0</v>
      </c>
    </row>
    <row r="897" spans="1:49" ht="12.75">
      <c r="A897" s="19">
        <v>37694</v>
      </c>
      <c r="B897" s="22">
        <v>73</v>
      </c>
      <c r="C897" s="21">
        <v>0.89317131</v>
      </c>
      <c r="D897" s="20">
        <v>0.89317131</v>
      </c>
      <c r="E897" s="24">
        <v>1</v>
      </c>
      <c r="F897">
        <v>39.08597086</v>
      </c>
      <c r="G897">
        <v>-76.77111789</v>
      </c>
      <c r="H897" s="26">
        <v>1068.6</v>
      </c>
      <c r="I897" s="23">
        <f t="shared" si="102"/>
        <v>1033.4499999999998</v>
      </c>
      <c r="J897">
        <f t="shared" si="103"/>
        <v>-163.91778416909622</v>
      </c>
      <c r="K897" s="23">
        <f t="shared" si="104"/>
        <v>79.58221583090378</v>
      </c>
      <c r="L897" s="23">
        <f t="shared" si="101"/>
        <v>98.60121583090378</v>
      </c>
      <c r="M897" s="23">
        <f t="shared" si="105"/>
        <v>89.09171583090378</v>
      </c>
      <c r="N897" s="23">
        <v>8.5</v>
      </c>
      <c r="O897" s="23">
        <v>37.3</v>
      </c>
      <c r="P897" s="23">
        <v>7.2</v>
      </c>
      <c r="Q897" s="23">
        <f t="shared" si="106"/>
        <v>8</v>
      </c>
      <c r="S897">
        <v>2.31E-05</v>
      </c>
      <c r="T897">
        <v>1.71E-05</v>
      </c>
      <c r="U897">
        <v>1.21E-05</v>
      </c>
      <c r="V897">
        <v>-6.15E-07</v>
      </c>
      <c r="W897">
        <v>-3.32E-07</v>
      </c>
      <c r="X897">
        <v>-6.83E-07</v>
      </c>
      <c r="Y897" s="30">
        <v>1005.4</v>
      </c>
      <c r="Z897" s="30">
        <v>293.8</v>
      </c>
      <c r="AA897" s="30">
        <v>287.3</v>
      </c>
      <c r="AB897" s="30">
        <v>13.8</v>
      </c>
      <c r="AD897">
        <v>7422</v>
      </c>
      <c r="AE897">
        <v>792</v>
      </c>
      <c r="AF897">
        <v>427</v>
      </c>
      <c r="AG897">
        <v>145</v>
      </c>
      <c r="AH897">
        <v>52</v>
      </c>
      <c r="AI897">
        <v>166</v>
      </c>
      <c r="AJ897">
        <f t="shared" si="107"/>
        <v>157356.89045936396</v>
      </c>
      <c r="AK897">
        <f t="shared" si="107"/>
        <v>16791.519434628975</v>
      </c>
      <c r="AL897">
        <f t="shared" si="107"/>
        <v>9053.003533568904</v>
      </c>
      <c r="AM897">
        <f t="shared" si="107"/>
        <v>3074.2049469964663</v>
      </c>
      <c r="AN897">
        <f t="shared" si="107"/>
        <v>1102.4734982332154</v>
      </c>
      <c r="AO897">
        <f t="shared" si="107"/>
        <v>3519.434628975265</v>
      </c>
      <c r="AP897" s="26">
        <v>0.004</v>
      </c>
      <c r="AS897" s="26">
        <v>0.47</v>
      </c>
      <c r="AU897">
        <v>5.481803894</v>
      </c>
      <c r="AV897">
        <f t="shared" si="108"/>
        <v>6.531803893999999</v>
      </c>
      <c r="AW897" s="24">
        <v>5.041</v>
      </c>
    </row>
    <row r="898" spans="1:49" ht="12.75">
      <c r="A898" s="19">
        <v>37694</v>
      </c>
      <c r="B898" s="22">
        <v>73</v>
      </c>
      <c r="C898" s="21">
        <v>0.893287063</v>
      </c>
      <c r="D898" s="20">
        <v>0.893287063</v>
      </c>
      <c r="E898" s="24">
        <v>0</v>
      </c>
      <c r="F898">
        <v>39.08544457</v>
      </c>
      <c r="G898">
        <v>-76.76217737</v>
      </c>
      <c r="H898" s="26">
        <v>1053.5</v>
      </c>
      <c r="I898" s="23">
        <f t="shared" si="102"/>
        <v>1018.35</v>
      </c>
      <c r="J898">
        <f t="shared" si="103"/>
        <v>-41.69151502079973</v>
      </c>
      <c r="K898" s="23">
        <f t="shared" si="104"/>
        <v>201.80848497920027</v>
      </c>
      <c r="L898" s="23">
        <f t="shared" si="101"/>
        <v>220.82748497920028</v>
      </c>
      <c r="M898" s="23">
        <f t="shared" si="105"/>
        <v>211.31798497920028</v>
      </c>
      <c r="N898" s="23">
        <v>6.2</v>
      </c>
      <c r="O898" s="23">
        <v>37</v>
      </c>
      <c r="P898" s="23">
        <v>-1.1</v>
      </c>
      <c r="Q898" s="23">
        <f t="shared" si="106"/>
        <v>3.05</v>
      </c>
      <c r="S898"/>
      <c r="T898"/>
      <c r="Y898" s="30"/>
      <c r="Z898" s="30"/>
      <c r="AA898" s="30"/>
      <c r="AB898" s="30"/>
      <c r="AD898">
        <v>7523</v>
      </c>
      <c r="AE898">
        <v>715</v>
      </c>
      <c r="AF898">
        <v>391</v>
      </c>
      <c r="AG898">
        <v>145</v>
      </c>
      <c r="AH898">
        <v>48</v>
      </c>
      <c r="AI898">
        <v>157</v>
      </c>
      <c r="AJ898">
        <f t="shared" si="107"/>
        <v>159498.2332155477</v>
      </c>
      <c r="AK898">
        <f t="shared" si="107"/>
        <v>15159.010600706713</v>
      </c>
      <c r="AL898">
        <f t="shared" si="107"/>
        <v>8289.752650176679</v>
      </c>
      <c r="AM898">
        <f t="shared" si="107"/>
        <v>3074.2049469964663</v>
      </c>
      <c r="AN898">
        <f t="shared" si="107"/>
        <v>1017.6678445229682</v>
      </c>
      <c r="AO898">
        <f t="shared" si="107"/>
        <v>3328.6219081272084</v>
      </c>
      <c r="AP898" s="26">
        <v>0.004</v>
      </c>
      <c r="AS898" s="26">
        <v>0.381</v>
      </c>
      <c r="AU898">
        <v>5.481803894</v>
      </c>
      <c r="AV898"/>
      <c r="AW898" s="24">
        <v>5.041</v>
      </c>
    </row>
    <row r="899" spans="1:49" ht="12.75">
      <c r="A899" s="19">
        <v>37694</v>
      </c>
      <c r="B899" s="22">
        <v>73</v>
      </c>
      <c r="C899" s="21">
        <v>0.893402755</v>
      </c>
      <c r="D899" s="20">
        <v>0.893402755</v>
      </c>
      <c r="E899" s="24">
        <v>0</v>
      </c>
      <c r="F899">
        <v>39.08473968</v>
      </c>
      <c r="G899">
        <v>-76.75358089</v>
      </c>
      <c r="H899" s="26">
        <v>1044.5</v>
      </c>
      <c r="I899" s="23">
        <f t="shared" si="102"/>
        <v>1009.35</v>
      </c>
      <c r="J899">
        <f t="shared" si="103"/>
        <v>32.0235839881257</v>
      </c>
      <c r="K899" s="23">
        <f t="shared" si="104"/>
        <v>275.5235839881257</v>
      </c>
      <c r="L899" s="23">
        <f t="shared" si="101"/>
        <v>294.5425839881257</v>
      </c>
      <c r="M899" s="23">
        <f t="shared" si="105"/>
        <v>285.0330839881257</v>
      </c>
      <c r="N899" s="23">
        <v>4.7</v>
      </c>
      <c r="O899" s="23">
        <v>37.5</v>
      </c>
      <c r="P899" s="23">
        <v>1.7</v>
      </c>
      <c r="Q899" s="23">
        <f t="shared" si="106"/>
        <v>0.29999999999999993</v>
      </c>
      <c r="S899"/>
      <c r="T899"/>
      <c r="Y899" s="30"/>
      <c r="Z899" s="30"/>
      <c r="AA899" s="30"/>
      <c r="AB899" s="30"/>
      <c r="AD899">
        <v>7706</v>
      </c>
      <c r="AE899">
        <v>830</v>
      </c>
      <c r="AF899">
        <v>475</v>
      </c>
      <c r="AG899">
        <v>163</v>
      </c>
      <c r="AH899">
        <v>75</v>
      </c>
      <c r="AI899">
        <v>194</v>
      </c>
      <c r="AJ899">
        <f t="shared" si="107"/>
        <v>163378.09187279153</v>
      </c>
      <c r="AK899">
        <f t="shared" si="107"/>
        <v>17597.173144876324</v>
      </c>
      <c r="AL899">
        <f t="shared" si="107"/>
        <v>10070.671378091873</v>
      </c>
      <c r="AM899">
        <f t="shared" si="107"/>
        <v>3455.8303886925796</v>
      </c>
      <c r="AN899">
        <f t="shared" si="107"/>
        <v>1590.1060070671379</v>
      </c>
      <c r="AO899">
        <f t="shared" si="107"/>
        <v>4113.074204946996</v>
      </c>
      <c r="AP899" s="26">
        <v>0.005</v>
      </c>
      <c r="AS899" s="26">
        <v>0.241</v>
      </c>
      <c r="AU899">
        <v>5.641231537</v>
      </c>
      <c r="AV899"/>
      <c r="AW899" s="24">
        <v>5.041</v>
      </c>
    </row>
    <row r="900" spans="1:49" ht="12.75">
      <c r="A900" s="19">
        <v>37694</v>
      </c>
      <c r="B900" s="22">
        <v>73</v>
      </c>
      <c r="C900" s="21">
        <v>0.893518507</v>
      </c>
      <c r="D900" s="20">
        <v>0.893518507</v>
      </c>
      <c r="E900" s="24">
        <v>0</v>
      </c>
      <c r="F900">
        <v>39.08329278</v>
      </c>
      <c r="G900">
        <v>-76.74673957</v>
      </c>
      <c r="H900" s="26">
        <v>1039.2</v>
      </c>
      <c r="I900" s="23">
        <f t="shared" si="102"/>
        <v>1004.0500000000001</v>
      </c>
      <c r="J900">
        <f t="shared" si="103"/>
        <v>75.74171642833151</v>
      </c>
      <c r="K900" s="23">
        <f t="shared" si="104"/>
        <v>319.24171642833153</v>
      </c>
      <c r="L900" s="23">
        <f t="shared" si="101"/>
        <v>338.26071642833153</v>
      </c>
      <c r="M900" s="23">
        <f t="shared" si="105"/>
        <v>328.75121642833153</v>
      </c>
      <c r="N900" s="23">
        <v>4.2</v>
      </c>
      <c r="O900" s="23">
        <v>38.2</v>
      </c>
      <c r="P900" s="23">
        <v>-11.2</v>
      </c>
      <c r="Q900" s="23">
        <f t="shared" si="106"/>
        <v>-4.75</v>
      </c>
      <c r="S900">
        <v>2.44E-05</v>
      </c>
      <c r="T900">
        <v>1.74E-05</v>
      </c>
      <c r="U900">
        <v>1.2E-05</v>
      </c>
      <c r="V900">
        <v>-3.49E-07</v>
      </c>
      <c r="W900">
        <v>-2.45E-07</v>
      </c>
      <c r="X900">
        <v>-6.81E-07</v>
      </c>
      <c r="Y900" s="30">
        <v>988.3</v>
      </c>
      <c r="Z900" s="30">
        <v>293.9</v>
      </c>
      <c r="AA900" s="30">
        <v>287.4</v>
      </c>
      <c r="AB900" s="30">
        <v>14</v>
      </c>
      <c r="AC900">
        <v>18385</v>
      </c>
      <c r="AD900">
        <v>7734</v>
      </c>
      <c r="AE900">
        <v>801</v>
      </c>
      <c r="AF900">
        <v>417</v>
      </c>
      <c r="AG900">
        <v>183</v>
      </c>
      <c r="AH900">
        <v>66</v>
      </c>
      <c r="AI900">
        <v>182</v>
      </c>
      <c r="AJ900">
        <f t="shared" si="107"/>
        <v>163971.73144876325</v>
      </c>
      <c r="AK900">
        <f t="shared" si="107"/>
        <v>16982.33215547703</v>
      </c>
      <c r="AL900">
        <f t="shared" si="107"/>
        <v>8840.989399293287</v>
      </c>
      <c r="AM900">
        <f t="shared" si="107"/>
        <v>3879.858657243816</v>
      </c>
      <c r="AN900">
        <f t="shared" si="107"/>
        <v>1399.2932862190812</v>
      </c>
      <c r="AO900">
        <f t="shared" si="107"/>
        <v>3858.6572438162543</v>
      </c>
      <c r="AP900" s="26">
        <v>0.003</v>
      </c>
      <c r="AS900" s="26">
        <v>0.179</v>
      </c>
      <c r="AW900" s="24">
        <v>5.04</v>
      </c>
    </row>
    <row r="901" spans="1:49" ht="12.75">
      <c r="A901" s="19">
        <v>37694</v>
      </c>
      <c r="B901" s="22">
        <v>73</v>
      </c>
      <c r="C901" s="21">
        <v>0.89363426</v>
      </c>
      <c r="D901" s="20">
        <v>0.89363426</v>
      </c>
      <c r="E901" s="24">
        <v>0</v>
      </c>
      <c r="F901">
        <v>39.08037167</v>
      </c>
      <c r="G901">
        <v>-76.74181889</v>
      </c>
      <c r="H901" s="26">
        <v>1033.4</v>
      </c>
      <c r="I901" s="23">
        <f t="shared" si="102"/>
        <v>998.2500000000001</v>
      </c>
      <c r="J901">
        <f t="shared" si="103"/>
        <v>123.84944520522566</v>
      </c>
      <c r="K901" s="23">
        <f t="shared" si="104"/>
        <v>367.34944520522566</v>
      </c>
      <c r="L901" s="23">
        <f t="shared" si="101"/>
        <v>386.36844520522567</v>
      </c>
      <c r="M901" s="23">
        <f t="shared" si="105"/>
        <v>376.85894520522567</v>
      </c>
      <c r="N901" s="23">
        <v>3.7</v>
      </c>
      <c r="O901" s="23">
        <v>38.8</v>
      </c>
      <c r="P901" s="23">
        <v>-10.5</v>
      </c>
      <c r="Q901" s="23">
        <f t="shared" si="106"/>
        <v>-10.85</v>
      </c>
      <c r="S901"/>
      <c r="T901"/>
      <c r="Y901" s="30"/>
      <c r="Z901" s="30"/>
      <c r="AA901" s="30"/>
      <c r="AB901" s="30"/>
      <c r="AD901">
        <v>7796</v>
      </c>
      <c r="AE901">
        <v>806</v>
      </c>
      <c r="AF901">
        <v>427</v>
      </c>
      <c r="AG901">
        <v>159</v>
      </c>
      <c r="AH901">
        <v>67</v>
      </c>
      <c r="AI901">
        <v>160</v>
      </c>
      <c r="AJ901">
        <f t="shared" si="107"/>
        <v>165286.21908127208</v>
      </c>
      <c r="AK901">
        <f t="shared" si="107"/>
        <v>17088.33922261484</v>
      </c>
      <c r="AL901">
        <f t="shared" si="107"/>
        <v>9053.003533568904</v>
      </c>
      <c r="AM901">
        <f t="shared" si="107"/>
        <v>3371.024734982332</v>
      </c>
      <c r="AN901">
        <f t="shared" si="107"/>
        <v>1420.494699646643</v>
      </c>
      <c r="AO901">
        <f t="shared" si="107"/>
        <v>3392.226148409894</v>
      </c>
      <c r="AP901" s="26">
        <v>0.004</v>
      </c>
      <c r="AS901" s="26">
        <v>0.141</v>
      </c>
      <c r="AW901" s="24">
        <v>5.041</v>
      </c>
    </row>
    <row r="902" spans="1:49" ht="12.75">
      <c r="A902" s="19">
        <v>37694</v>
      </c>
      <c r="B902" s="22">
        <v>73</v>
      </c>
      <c r="C902" s="21">
        <v>0.893750012</v>
      </c>
      <c r="D902" s="20">
        <v>0.893750012</v>
      </c>
      <c r="E902" s="24">
        <v>0</v>
      </c>
      <c r="F902">
        <v>39.07604367</v>
      </c>
      <c r="G902">
        <v>-76.73812703</v>
      </c>
      <c r="H902" s="26">
        <v>1028.4</v>
      </c>
      <c r="I902" s="23">
        <f t="shared" si="102"/>
        <v>993.2500000000001</v>
      </c>
      <c r="J902">
        <f t="shared" si="103"/>
        <v>165.54650179551842</v>
      </c>
      <c r="K902" s="23">
        <f t="shared" si="104"/>
        <v>409.04650179551845</v>
      </c>
      <c r="L902" s="23">
        <f t="shared" si="101"/>
        <v>428.06550179551846</v>
      </c>
      <c r="M902" s="23">
        <f t="shared" si="105"/>
        <v>418.55600179551845</v>
      </c>
      <c r="N902" s="23">
        <v>3.6</v>
      </c>
      <c r="O902" s="23">
        <v>39.5</v>
      </c>
      <c r="P902" s="23">
        <v>-16.1</v>
      </c>
      <c r="Q902" s="23">
        <f t="shared" si="106"/>
        <v>-13.3</v>
      </c>
      <c r="S902"/>
      <c r="T902"/>
      <c r="Y902" s="30"/>
      <c r="Z902" s="30"/>
      <c r="AA902" s="30"/>
      <c r="AB902" s="30"/>
      <c r="AD902">
        <v>8068</v>
      </c>
      <c r="AE902">
        <v>847</v>
      </c>
      <c r="AF902">
        <v>479</v>
      </c>
      <c r="AG902">
        <v>163</v>
      </c>
      <c r="AH902">
        <v>53</v>
      </c>
      <c r="AI902">
        <v>151</v>
      </c>
      <c r="AJ902">
        <f t="shared" si="107"/>
        <v>171053.0035335689</v>
      </c>
      <c r="AK902">
        <f t="shared" si="107"/>
        <v>17957.597173144877</v>
      </c>
      <c r="AL902">
        <f t="shared" si="107"/>
        <v>10155.47703180212</v>
      </c>
      <c r="AM902">
        <f t="shared" si="107"/>
        <v>3455.8303886925796</v>
      </c>
      <c r="AN902">
        <f t="shared" si="107"/>
        <v>1123.6749116607773</v>
      </c>
      <c r="AO902">
        <f t="shared" si="107"/>
        <v>3201.4134275618376</v>
      </c>
      <c r="AP902" s="26">
        <v>0.003</v>
      </c>
      <c r="AS902" s="26">
        <v>0.14</v>
      </c>
      <c r="AW902" s="24">
        <v>5.041</v>
      </c>
    </row>
    <row r="903" spans="1:49" ht="12.75">
      <c r="A903" s="19">
        <v>37694</v>
      </c>
      <c r="B903" s="22">
        <v>73</v>
      </c>
      <c r="C903" s="21">
        <v>0.893865764</v>
      </c>
      <c r="D903" s="20">
        <v>0.893865764</v>
      </c>
      <c r="E903" s="24">
        <v>0</v>
      </c>
      <c r="F903">
        <v>39.07099182</v>
      </c>
      <c r="G903">
        <v>-76.73741103</v>
      </c>
      <c r="H903" s="26">
        <v>1028.4</v>
      </c>
      <c r="I903" s="23">
        <f t="shared" si="102"/>
        <v>993.2500000000001</v>
      </c>
      <c r="J903">
        <f t="shared" si="103"/>
        <v>165.54650179551842</v>
      </c>
      <c r="K903" s="23">
        <f t="shared" si="104"/>
        <v>409.04650179551845</v>
      </c>
      <c r="L903" s="23">
        <f t="shared" si="101"/>
        <v>428.06550179551846</v>
      </c>
      <c r="M903" s="23">
        <f t="shared" si="105"/>
        <v>418.55600179551845</v>
      </c>
      <c r="N903" s="23">
        <v>3.9</v>
      </c>
      <c r="O903" s="23">
        <v>39.9</v>
      </c>
      <c r="P903" s="23">
        <v>-2.7</v>
      </c>
      <c r="Q903" s="23">
        <f t="shared" si="106"/>
        <v>-9.4</v>
      </c>
      <c r="S903">
        <v>2.27E-05</v>
      </c>
      <c r="T903">
        <v>1.61E-05</v>
      </c>
      <c r="U903">
        <v>1.12E-05</v>
      </c>
      <c r="V903">
        <v>-2.04E-07</v>
      </c>
      <c r="W903">
        <v>-1.32E-07</v>
      </c>
      <c r="X903">
        <v>-6.57E-07</v>
      </c>
      <c r="Y903" s="30">
        <v>971.3</v>
      </c>
      <c r="Z903" s="30">
        <v>293.9</v>
      </c>
      <c r="AA903" s="30">
        <v>287.4</v>
      </c>
      <c r="AB903" s="30">
        <v>13.8</v>
      </c>
      <c r="AD903">
        <v>7906</v>
      </c>
      <c r="AE903">
        <v>808</v>
      </c>
      <c r="AF903">
        <v>496</v>
      </c>
      <c r="AG903">
        <v>155</v>
      </c>
      <c r="AH903">
        <v>65</v>
      </c>
      <c r="AI903">
        <v>172</v>
      </c>
      <c r="AJ903">
        <f t="shared" si="107"/>
        <v>167618.37455830388</v>
      </c>
      <c r="AK903">
        <f t="shared" si="107"/>
        <v>17130.742049469965</v>
      </c>
      <c r="AL903">
        <f t="shared" si="107"/>
        <v>10515.901060070672</v>
      </c>
      <c r="AM903">
        <f t="shared" si="107"/>
        <v>3286.2190812720846</v>
      </c>
      <c r="AN903">
        <f t="shared" si="107"/>
        <v>1378.0918727915193</v>
      </c>
      <c r="AO903">
        <f t="shared" si="107"/>
        <v>3646.643109540636</v>
      </c>
      <c r="AP903" s="26">
        <v>0.005</v>
      </c>
      <c r="AS903" s="26">
        <v>0.131</v>
      </c>
      <c r="AW903" s="24">
        <v>5.042</v>
      </c>
    </row>
    <row r="904" spans="1:49" ht="12.75">
      <c r="A904" s="19">
        <v>37694</v>
      </c>
      <c r="B904" s="22">
        <v>73</v>
      </c>
      <c r="C904" s="21">
        <v>0.893981457</v>
      </c>
      <c r="D904" s="20">
        <v>0.893981457</v>
      </c>
      <c r="E904" s="24">
        <v>0</v>
      </c>
      <c r="F904">
        <v>39.06620516</v>
      </c>
      <c r="G904">
        <v>-76.74054963</v>
      </c>
      <c r="H904" s="26">
        <v>1030.1</v>
      </c>
      <c r="I904" s="23">
        <f t="shared" si="102"/>
        <v>994.9499999999999</v>
      </c>
      <c r="J904">
        <f t="shared" si="103"/>
        <v>151.34599805077292</v>
      </c>
      <c r="K904" s="23">
        <f t="shared" si="104"/>
        <v>394.8459980507729</v>
      </c>
      <c r="L904" s="23">
        <f t="shared" si="101"/>
        <v>413.8649980507729</v>
      </c>
      <c r="M904" s="23">
        <f t="shared" si="105"/>
        <v>404.3554980507729</v>
      </c>
      <c r="N904" s="23">
        <v>4.5</v>
      </c>
      <c r="O904" s="23">
        <v>39.8</v>
      </c>
      <c r="P904" s="23">
        <v>2.7</v>
      </c>
      <c r="Q904" s="23">
        <f t="shared" si="106"/>
        <v>0</v>
      </c>
      <c r="S904"/>
      <c r="T904"/>
      <c r="Y904" s="30"/>
      <c r="Z904" s="30"/>
      <c r="AA904" s="30"/>
      <c r="AB904" s="30"/>
      <c r="AD904">
        <v>7865</v>
      </c>
      <c r="AE904">
        <v>787</v>
      </c>
      <c r="AF904">
        <v>419</v>
      </c>
      <c r="AG904">
        <v>131</v>
      </c>
      <c r="AH904">
        <v>59</v>
      </c>
      <c r="AI904">
        <v>132</v>
      </c>
      <c r="AJ904">
        <f t="shared" si="107"/>
        <v>166749.11660777385</v>
      </c>
      <c r="AK904">
        <f t="shared" si="107"/>
        <v>16685.512367491167</v>
      </c>
      <c r="AL904">
        <f t="shared" si="107"/>
        <v>8883.39222614841</v>
      </c>
      <c r="AM904">
        <f t="shared" si="107"/>
        <v>2777.3851590106005</v>
      </c>
      <c r="AN904">
        <f t="shared" si="107"/>
        <v>1250.8833922261483</v>
      </c>
      <c r="AO904">
        <f t="shared" si="107"/>
        <v>2798.5865724381624</v>
      </c>
      <c r="AP904" s="26">
        <v>0.004</v>
      </c>
      <c r="AS904" s="26">
        <v>0.131</v>
      </c>
      <c r="AW904" s="24">
        <v>5.04</v>
      </c>
    </row>
    <row r="905" spans="1:49" ht="12.75">
      <c r="A905" s="19">
        <v>37694</v>
      </c>
      <c r="B905" s="22">
        <v>73</v>
      </c>
      <c r="C905" s="21">
        <v>0.894097209</v>
      </c>
      <c r="D905" s="20">
        <v>0.894097209</v>
      </c>
      <c r="E905" s="24">
        <v>0</v>
      </c>
      <c r="F905">
        <v>39.06437729</v>
      </c>
      <c r="G905">
        <v>-76.74813507</v>
      </c>
      <c r="H905" s="26">
        <v>1028</v>
      </c>
      <c r="I905" s="23">
        <f t="shared" si="102"/>
        <v>992.85</v>
      </c>
      <c r="J905">
        <f t="shared" si="103"/>
        <v>168.89132893786737</v>
      </c>
      <c r="K905" s="23">
        <f t="shared" si="104"/>
        <v>412.39132893786734</v>
      </c>
      <c r="L905" s="23">
        <f aca="true" t="shared" si="109" ref="L905:L966">J905+262.519</f>
        <v>431.41032893786735</v>
      </c>
      <c r="M905" s="23">
        <f t="shared" si="105"/>
        <v>421.90082893786735</v>
      </c>
      <c r="N905" s="23">
        <v>4.6</v>
      </c>
      <c r="O905" s="23">
        <v>39.4</v>
      </c>
      <c r="P905" s="23">
        <v>16.7</v>
      </c>
      <c r="Q905" s="23">
        <f t="shared" si="106"/>
        <v>9.7</v>
      </c>
      <c r="S905"/>
      <c r="T905"/>
      <c r="Y905" s="30"/>
      <c r="Z905" s="30"/>
      <c r="AA905" s="30"/>
      <c r="AB905" s="30"/>
      <c r="AD905">
        <v>7748</v>
      </c>
      <c r="AE905">
        <v>829</v>
      </c>
      <c r="AF905">
        <v>401</v>
      </c>
      <c r="AG905">
        <v>140</v>
      </c>
      <c r="AH905">
        <v>55</v>
      </c>
      <c r="AI905">
        <v>160</v>
      </c>
      <c r="AJ905">
        <f t="shared" si="107"/>
        <v>164268.5512367491</v>
      </c>
      <c r="AK905">
        <f t="shared" si="107"/>
        <v>17575.971731448764</v>
      </c>
      <c r="AL905">
        <f t="shared" si="107"/>
        <v>8501.766784452297</v>
      </c>
      <c r="AM905">
        <f t="shared" si="107"/>
        <v>2968.197879858657</v>
      </c>
      <c r="AN905">
        <f t="shared" si="107"/>
        <v>1166.077738515901</v>
      </c>
      <c r="AO905">
        <f t="shared" si="107"/>
        <v>3392.226148409894</v>
      </c>
      <c r="AP905" s="26">
        <v>0.005</v>
      </c>
      <c r="AS905" s="26">
        <v>0.121</v>
      </c>
      <c r="AW905" s="24">
        <v>5.042</v>
      </c>
    </row>
    <row r="906" spans="1:49" ht="12.75">
      <c r="A906" s="19">
        <v>37694</v>
      </c>
      <c r="B906" s="22">
        <v>73</v>
      </c>
      <c r="C906" s="21">
        <v>0.894212961</v>
      </c>
      <c r="D906" s="20">
        <v>0.894212961</v>
      </c>
      <c r="E906" s="24">
        <v>0</v>
      </c>
      <c r="F906">
        <v>39.06521483</v>
      </c>
      <c r="G906">
        <v>-76.75687977</v>
      </c>
      <c r="H906" s="26">
        <v>1024.6</v>
      </c>
      <c r="I906" s="23">
        <f aca="true" t="shared" si="110" ref="I906:I967">H906-35.15</f>
        <v>989.4499999999999</v>
      </c>
      <c r="J906">
        <f aca="true" t="shared" si="111" ref="J906:J967">(8303.951372*(LN(1013.25/I906)))</f>
        <v>197.37688849084475</v>
      </c>
      <c r="K906" s="23">
        <f aca="true" t="shared" si="112" ref="K906:K967">J906+243.5</f>
        <v>440.87688849084475</v>
      </c>
      <c r="L906" s="23">
        <f t="shared" si="109"/>
        <v>459.89588849084475</v>
      </c>
      <c r="M906" s="23">
        <f aca="true" t="shared" si="113" ref="M906:M967">AVERAGE(K906:L906)</f>
        <v>450.38638849084475</v>
      </c>
      <c r="N906" s="23">
        <v>4.5</v>
      </c>
      <c r="O906" s="23">
        <v>39.3</v>
      </c>
      <c r="P906" s="23">
        <v>17.9</v>
      </c>
      <c r="Q906" s="23">
        <f t="shared" si="106"/>
        <v>17.299999999999997</v>
      </c>
      <c r="S906">
        <v>2.29E-05</v>
      </c>
      <c r="T906">
        <v>1.63E-05</v>
      </c>
      <c r="U906">
        <v>1.16E-05</v>
      </c>
      <c r="V906">
        <v>-1.52E-07</v>
      </c>
      <c r="W906">
        <v>-6.84E-08</v>
      </c>
      <c r="X906">
        <v>-6.41E-07</v>
      </c>
      <c r="Y906" s="30">
        <v>968.1</v>
      </c>
      <c r="Z906" s="30">
        <v>294</v>
      </c>
      <c r="AA906" s="30">
        <v>287.4</v>
      </c>
      <c r="AB906" s="30">
        <v>13.8</v>
      </c>
      <c r="AC906">
        <v>18280</v>
      </c>
      <c r="AD906">
        <v>8018</v>
      </c>
      <c r="AE906">
        <v>781</v>
      </c>
      <c r="AF906">
        <v>460</v>
      </c>
      <c r="AG906">
        <v>140</v>
      </c>
      <c r="AH906">
        <v>59</v>
      </c>
      <c r="AI906">
        <v>152</v>
      </c>
      <c r="AJ906">
        <f t="shared" si="107"/>
        <v>169992.93286219082</v>
      </c>
      <c r="AK906">
        <f t="shared" si="107"/>
        <v>16558.303886925794</v>
      </c>
      <c r="AL906">
        <f t="shared" si="107"/>
        <v>9752.650176678446</v>
      </c>
      <c r="AM906">
        <f t="shared" si="107"/>
        <v>2968.197879858657</v>
      </c>
      <c r="AN906">
        <f t="shared" si="107"/>
        <v>1250.8833922261483</v>
      </c>
      <c r="AO906">
        <f t="shared" si="107"/>
        <v>3222.614840989399</v>
      </c>
      <c r="AP906" s="26">
        <v>0.005</v>
      </c>
      <c r="AS906" s="26">
        <v>0.112</v>
      </c>
      <c r="AW906" s="24">
        <v>5.042</v>
      </c>
    </row>
    <row r="907" spans="1:49" ht="12.75">
      <c r="A907" s="19">
        <v>37694</v>
      </c>
      <c r="B907" s="22">
        <v>73</v>
      </c>
      <c r="C907" s="21">
        <v>0.894328713</v>
      </c>
      <c r="D907" s="20">
        <v>0.894328713</v>
      </c>
      <c r="E907" s="24">
        <v>0</v>
      </c>
      <c r="F907">
        <v>39.06756643</v>
      </c>
      <c r="G907">
        <v>-76.76558948</v>
      </c>
      <c r="H907" s="26">
        <v>1027.3</v>
      </c>
      <c r="I907" s="23">
        <f t="shared" si="110"/>
        <v>992.15</v>
      </c>
      <c r="J907">
        <f t="shared" si="111"/>
        <v>174.7480203246236</v>
      </c>
      <c r="K907" s="23">
        <f t="shared" si="112"/>
        <v>418.2480203246236</v>
      </c>
      <c r="L907" s="23">
        <f t="shared" si="109"/>
        <v>437.2670203246236</v>
      </c>
      <c r="M907" s="23">
        <f t="shared" si="113"/>
        <v>427.7575203246236</v>
      </c>
      <c r="N907" s="23">
        <v>4.5</v>
      </c>
      <c r="O907" s="23">
        <v>39.3</v>
      </c>
      <c r="P907" s="23">
        <v>27.6</v>
      </c>
      <c r="Q907" s="23">
        <f t="shared" si="106"/>
        <v>22.75</v>
      </c>
      <c r="S907"/>
      <c r="T907"/>
      <c r="Y907" s="30"/>
      <c r="Z907" s="30"/>
      <c r="AA907" s="30"/>
      <c r="AB907" s="30"/>
      <c r="AD907">
        <v>8120</v>
      </c>
      <c r="AE907">
        <v>823</v>
      </c>
      <c r="AF907">
        <v>451</v>
      </c>
      <c r="AG907">
        <v>163</v>
      </c>
      <c r="AH907">
        <v>63</v>
      </c>
      <c r="AI907">
        <v>188</v>
      </c>
      <c r="AJ907">
        <f t="shared" si="107"/>
        <v>172155.47703180212</v>
      </c>
      <c r="AK907">
        <f t="shared" si="107"/>
        <v>17448.763250883392</v>
      </c>
      <c r="AL907">
        <f t="shared" si="107"/>
        <v>9561.837455830388</v>
      </c>
      <c r="AM907">
        <f t="shared" si="107"/>
        <v>3455.8303886925796</v>
      </c>
      <c r="AN907">
        <f t="shared" si="107"/>
        <v>1335.6890459363958</v>
      </c>
      <c r="AO907">
        <f t="shared" si="107"/>
        <v>3985.8657243816256</v>
      </c>
      <c r="AP907" s="26">
        <v>0.004</v>
      </c>
      <c r="AS907" s="26">
        <v>0.111</v>
      </c>
      <c r="AW907" s="24">
        <v>5.041</v>
      </c>
    </row>
    <row r="908" spans="1:49" ht="12.75">
      <c r="A908" s="19">
        <v>37694</v>
      </c>
      <c r="B908" s="22">
        <v>73</v>
      </c>
      <c r="C908" s="21">
        <v>0.894444466</v>
      </c>
      <c r="D908" s="20">
        <v>0.894444466</v>
      </c>
      <c r="E908" s="24">
        <v>0</v>
      </c>
      <c r="F908">
        <v>39.07043708</v>
      </c>
      <c r="G908">
        <v>-76.77384215</v>
      </c>
      <c r="H908" s="26">
        <v>1031.3</v>
      </c>
      <c r="I908" s="23">
        <f t="shared" si="110"/>
        <v>996.15</v>
      </c>
      <c r="J908">
        <f t="shared" si="111"/>
        <v>141.33671388334395</v>
      </c>
      <c r="K908" s="23">
        <f t="shared" si="112"/>
        <v>384.8367138833439</v>
      </c>
      <c r="L908" s="23">
        <f t="shared" si="109"/>
        <v>403.8557138833439</v>
      </c>
      <c r="M908" s="23">
        <f t="shared" si="113"/>
        <v>394.3462138833439</v>
      </c>
      <c r="N908" s="23">
        <v>5.1</v>
      </c>
      <c r="O908" s="23">
        <v>39.3</v>
      </c>
      <c r="P908" s="23">
        <v>24.6</v>
      </c>
      <c r="Q908" s="23">
        <f t="shared" si="106"/>
        <v>26.1</v>
      </c>
      <c r="S908"/>
      <c r="T908"/>
      <c r="Y908" s="30"/>
      <c r="Z908" s="30"/>
      <c r="AA908" s="30"/>
      <c r="AB908" s="30"/>
      <c r="AD908">
        <v>7764</v>
      </c>
      <c r="AE908">
        <v>770</v>
      </c>
      <c r="AF908">
        <v>480</v>
      </c>
      <c r="AG908">
        <v>150</v>
      </c>
      <c r="AH908">
        <v>63</v>
      </c>
      <c r="AI908">
        <v>143</v>
      </c>
      <c r="AJ908">
        <f t="shared" si="107"/>
        <v>164607.77385159011</v>
      </c>
      <c r="AK908">
        <f t="shared" si="107"/>
        <v>16325.088339222615</v>
      </c>
      <c r="AL908">
        <f t="shared" si="107"/>
        <v>10176.678445229682</v>
      </c>
      <c r="AM908">
        <f t="shared" si="107"/>
        <v>3180.2120141342757</v>
      </c>
      <c r="AN908">
        <f t="shared" si="107"/>
        <v>1335.6890459363958</v>
      </c>
      <c r="AO908">
        <f t="shared" si="107"/>
        <v>3031.8021201413426</v>
      </c>
      <c r="AP908" s="26">
        <v>0.003</v>
      </c>
      <c r="AS908" s="26">
        <v>0.11</v>
      </c>
      <c r="AW908" s="24">
        <v>5.041</v>
      </c>
    </row>
    <row r="909" spans="1:49" ht="12.75">
      <c r="A909" s="19">
        <v>37694</v>
      </c>
      <c r="B909" s="22">
        <v>73</v>
      </c>
      <c r="C909" s="21">
        <v>0.894560158</v>
      </c>
      <c r="D909" s="20">
        <v>0.894560158</v>
      </c>
      <c r="E909" s="24">
        <v>0</v>
      </c>
      <c r="F909">
        <v>39.07510353</v>
      </c>
      <c r="G909">
        <v>-76.77998967</v>
      </c>
      <c r="H909" s="26">
        <v>1029.2</v>
      </c>
      <c r="I909" s="23">
        <f t="shared" si="110"/>
        <v>994.0500000000001</v>
      </c>
      <c r="J909">
        <f t="shared" si="111"/>
        <v>158.86088668311012</v>
      </c>
      <c r="K909" s="23">
        <f t="shared" si="112"/>
        <v>402.36088668311015</v>
      </c>
      <c r="L909" s="23">
        <f t="shared" si="109"/>
        <v>421.37988668311016</v>
      </c>
      <c r="M909" s="23">
        <f t="shared" si="113"/>
        <v>411.87038668311015</v>
      </c>
      <c r="N909" s="23">
        <v>4.6</v>
      </c>
      <c r="O909" s="23">
        <v>39.2</v>
      </c>
      <c r="P909" s="23">
        <v>29.6</v>
      </c>
      <c r="Q909" s="23">
        <f t="shared" si="106"/>
        <v>27.1</v>
      </c>
      <c r="S909"/>
      <c r="T909"/>
      <c r="Y909" s="30"/>
      <c r="Z909" s="30"/>
      <c r="AA909" s="30"/>
      <c r="AB909" s="30"/>
      <c r="AD909">
        <v>7794</v>
      </c>
      <c r="AE909">
        <v>782</v>
      </c>
      <c r="AF909">
        <v>439</v>
      </c>
      <c r="AG909">
        <v>134</v>
      </c>
      <c r="AH909">
        <v>57</v>
      </c>
      <c r="AI909">
        <v>134</v>
      </c>
      <c r="AJ909">
        <f t="shared" si="107"/>
        <v>165243.81625441695</v>
      </c>
      <c r="AK909">
        <f t="shared" si="107"/>
        <v>16579.505300353358</v>
      </c>
      <c r="AL909">
        <f t="shared" si="107"/>
        <v>9307.420494699647</v>
      </c>
      <c r="AM909">
        <f t="shared" si="107"/>
        <v>2840.989399293286</v>
      </c>
      <c r="AN909">
        <f t="shared" si="107"/>
        <v>1208.4805653710248</v>
      </c>
      <c r="AO909">
        <f t="shared" si="107"/>
        <v>2840.989399293286</v>
      </c>
      <c r="AP909" s="26">
        <v>0.005</v>
      </c>
      <c r="AS909" s="26">
        <v>0.113</v>
      </c>
      <c r="AW909" s="24">
        <v>5.041</v>
      </c>
    </row>
    <row r="910" spans="1:49" ht="12.75">
      <c r="A910" s="19">
        <v>37694</v>
      </c>
      <c r="B910" s="22">
        <v>73</v>
      </c>
      <c r="C910" s="21">
        <v>0.89467591</v>
      </c>
      <c r="D910" s="20">
        <v>0.89467591</v>
      </c>
      <c r="E910" s="24">
        <v>0</v>
      </c>
      <c r="F910">
        <v>39.08158554</v>
      </c>
      <c r="G910">
        <v>-76.78097672</v>
      </c>
      <c r="H910" s="26">
        <v>1033.2</v>
      </c>
      <c r="I910" s="23">
        <f t="shared" si="110"/>
        <v>998.0500000000001</v>
      </c>
      <c r="J910">
        <f t="shared" si="111"/>
        <v>125.51331364179117</v>
      </c>
      <c r="K910" s="23">
        <f t="shared" si="112"/>
        <v>369.01331364179117</v>
      </c>
      <c r="L910" s="23">
        <f t="shared" si="109"/>
        <v>388.0323136417912</v>
      </c>
      <c r="M910" s="23">
        <f t="shared" si="113"/>
        <v>378.5228136417912</v>
      </c>
      <c r="N910" s="23">
        <v>5.1</v>
      </c>
      <c r="O910" s="23">
        <v>39.3</v>
      </c>
      <c r="P910" s="23">
        <v>26.1</v>
      </c>
      <c r="Q910" s="23">
        <f t="shared" si="106"/>
        <v>27.85</v>
      </c>
      <c r="S910">
        <v>2.3E-05</v>
      </c>
      <c r="T910">
        <v>1.55E-05</v>
      </c>
      <c r="U910">
        <v>1.07E-05</v>
      </c>
      <c r="V910">
        <v>-1.56E-07</v>
      </c>
      <c r="W910">
        <v>-1.43E-07</v>
      </c>
      <c r="X910">
        <v>-6.27E-07</v>
      </c>
      <c r="Y910" s="30">
        <v>969.8</v>
      </c>
      <c r="Z910" s="30">
        <v>294.1</v>
      </c>
      <c r="AA910" s="30">
        <v>287.5</v>
      </c>
      <c r="AB910" s="30">
        <v>13.8</v>
      </c>
      <c r="AD910">
        <v>7881</v>
      </c>
      <c r="AE910">
        <v>750</v>
      </c>
      <c r="AF910">
        <v>406</v>
      </c>
      <c r="AG910">
        <v>138</v>
      </c>
      <c r="AH910">
        <v>51</v>
      </c>
      <c r="AI910">
        <v>137</v>
      </c>
      <c r="AJ910">
        <f t="shared" si="107"/>
        <v>167088.33922261483</v>
      </c>
      <c r="AK910">
        <f t="shared" si="107"/>
        <v>15901.060070671378</v>
      </c>
      <c r="AL910">
        <f t="shared" si="107"/>
        <v>8607.773851590106</v>
      </c>
      <c r="AM910">
        <f t="shared" si="107"/>
        <v>2925.7950530035337</v>
      </c>
      <c r="AN910">
        <f t="shared" si="107"/>
        <v>1081.2720848056538</v>
      </c>
      <c r="AO910">
        <f t="shared" si="107"/>
        <v>2904.593639575972</v>
      </c>
      <c r="AP910" s="26">
        <v>0.004</v>
      </c>
      <c r="AS910" s="26">
        <v>0.121</v>
      </c>
      <c r="AW910" s="24">
        <v>5.04</v>
      </c>
    </row>
    <row r="911" spans="1:49" ht="12.75">
      <c r="A911" s="19">
        <v>37694</v>
      </c>
      <c r="B911" s="22">
        <v>73</v>
      </c>
      <c r="C911" s="21">
        <v>0.894791663</v>
      </c>
      <c r="D911" s="20">
        <v>0.894791663</v>
      </c>
      <c r="E911" s="24">
        <v>0</v>
      </c>
      <c r="F911">
        <v>39.08614649</v>
      </c>
      <c r="G911">
        <v>-76.7760793</v>
      </c>
      <c r="H911" s="26">
        <v>1031.6</v>
      </c>
      <c r="I911" s="23">
        <f t="shared" si="110"/>
        <v>996.4499999999999</v>
      </c>
      <c r="J911">
        <f t="shared" si="111"/>
        <v>138.83627683584515</v>
      </c>
      <c r="K911" s="23">
        <f t="shared" si="112"/>
        <v>382.3362768358452</v>
      </c>
      <c r="L911" s="23">
        <f t="shared" si="109"/>
        <v>401.3552768358452</v>
      </c>
      <c r="M911" s="23">
        <f t="shared" si="113"/>
        <v>391.8457768358452</v>
      </c>
      <c r="N911" s="23">
        <v>4.9</v>
      </c>
      <c r="O911" s="23">
        <v>39.1</v>
      </c>
      <c r="P911" s="23">
        <v>30.5</v>
      </c>
      <c r="Q911" s="23">
        <f t="shared" si="106"/>
        <v>28.3</v>
      </c>
      <c r="S911"/>
      <c r="T911"/>
      <c r="Y911" s="30"/>
      <c r="Z911" s="30"/>
      <c r="AA911" s="30"/>
      <c r="AB911" s="30"/>
      <c r="AD911">
        <v>8061</v>
      </c>
      <c r="AE911">
        <v>779</v>
      </c>
      <c r="AF911">
        <v>430</v>
      </c>
      <c r="AG911">
        <v>161</v>
      </c>
      <c r="AH911">
        <v>50</v>
      </c>
      <c r="AI911">
        <v>143</v>
      </c>
      <c r="AJ911">
        <f t="shared" si="107"/>
        <v>170904.59363957596</v>
      </c>
      <c r="AK911">
        <f t="shared" si="107"/>
        <v>16515.90106007067</v>
      </c>
      <c r="AL911">
        <f t="shared" si="107"/>
        <v>9116.60777385159</v>
      </c>
      <c r="AM911">
        <f t="shared" si="107"/>
        <v>3413.427561837456</v>
      </c>
      <c r="AN911">
        <f t="shared" si="107"/>
        <v>1060.070671378092</v>
      </c>
      <c r="AO911">
        <f t="shared" si="107"/>
        <v>3031.8021201413426</v>
      </c>
      <c r="AP911" s="26">
        <v>0.004</v>
      </c>
      <c r="AS911" s="26">
        <v>0.121</v>
      </c>
      <c r="AW911" s="24">
        <v>5.041</v>
      </c>
    </row>
    <row r="912" spans="1:49" ht="12.75">
      <c r="A912" s="19">
        <v>37694</v>
      </c>
      <c r="B912" s="22">
        <v>73</v>
      </c>
      <c r="C912" s="21">
        <v>0.894907415</v>
      </c>
      <c r="D912" s="20">
        <v>0.894907415</v>
      </c>
      <c r="E912" s="24">
        <v>0</v>
      </c>
      <c r="F912">
        <v>39.08671947</v>
      </c>
      <c r="G912">
        <v>-76.76771098</v>
      </c>
      <c r="H912" s="26">
        <v>1032.5</v>
      </c>
      <c r="I912" s="23">
        <f t="shared" si="110"/>
        <v>997.35</v>
      </c>
      <c r="J912">
        <f t="shared" si="111"/>
        <v>131.3394800233189</v>
      </c>
      <c r="K912" s="23">
        <f t="shared" si="112"/>
        <v>374.8394800233189</v>
      </c>
      <c r="L912" s="23">
        <f t="shared" si="109"/>
        <v>393.8584800233189</v>
      </c>
      <c r="M912" s="23">
        <f t="shared" si="113"/>
        <v>384.3489800233189</v>
      </c>
      <c r="N912" s="23">
        <v>4.7</v>
      </c>
      <c r="O912" s="23">
        <v>39.1</v>
      </c>
      <c r="P912" s="23">
        <v>26.1</v>
      </c>
      <c r="Q912" s="23">
        <f t="shared" si="106"/>
        <v>28.3</v>
      </c>
      <c r="S912"/>
      <c r="T912"/>
      <c r="Y912" s="30"/>
      <c r="Z912" s="30"/>
      <c r="AA912" s="30"/>
      <c r="AB912" s="30"/>
      <c r="AC912">
        <v>17973</v>
      </c>
      <c r="AD912">
        <v>7962</v>
      </c>
      <c r="AE912">
        <v>740</v>
      </c>
      <c r="AF912">
        <v>415</v>
      </c>
      <c r="AG912">
        <v>123</v>
      </c>
      <c r="AH912">
        <v>53</v>
      </c>
      <c r="AI912">
        <v>145</v>
      </c>
      <c r="AJ912">
        <f t="shared" si="107"/>
        <v>168805.65371024734</v>
      </c>
      <c r="AK912">
        <f t="shared" si="107"/>
        <v>15689.04593639576</v>
      </c>
      <c r="AL912">
        <f t="shared" si="107"/>
        <v>8798.586572438162</v>
      </c>
      <c r="AM912">
        <f t="shared" si="107"/>
        <v>2607.773851590106</v>
      </c>
      <c r="AN912">
        <f t="shared" si="107"/>
        <v>1123.6749116607773</v>
      </c>
      <c r="AO912">
        <f t="shared" si="107"/>
        <v>3074.2049469964663</v>
      </c>
      <c r="AP912" s="26">
        <v>0.004</v>
      </c>
      <c r="AS912" s="26">
        <v>0.141</v>
      </c>
      <c r="AW912" s="24">
        <v>5.041</v>
      </c>
    </row>
    <row r="913" spans="1:49" ht="12.75">
      <c r="A913" s="19">
        <v>37694</v>
      </c>
      <c r="B913" s="22">
        <v>73</v>
      </c>
      <c r="C913" s="21">
        <v>0.895023167</v>
      </c>
      <c r="D913" s="20">
        <v>0.895023167</v>
      </c>
      <c r="E913" s="24">
        <v>0</v>
      </c>
      <c r="F913">
        <v>39.08581085</v>
      </c>
      <c r="G913">
        <v>-76.75969869</v>
      </c>
      <c r="H913" s="26">
        <v>1031</v>
      </c>
      <c r="I913" s="23">
        <f t="shared" si="110"/>
        <v>995.85</v>
      </c>
      <c r="J913">
        <f t="shared" si="111"/>
        <v>143.83790407454268</v>
      </c>
      <c r="K913" s="23">
        <f t="shared" si="112"/>
        <v>387.3379040745427</v>
      </c>
      <c r="L913" s="23">
        <f t="shared" si="109"/>
        <v>406.3569040745427</v>
      </c>
      <c r="M913" s="23">
        <f t="shared" si="113"/>
        <v>396.8474040745427</v>
      </c>
      <c r="N913" s="23">
        <v>4.3</v>
      </c>
      <c r="O913" s="23">
        <v>39.1</v>
      </c>
      <c r="P913" s="23">
        <v>31.6</v>
      </c>
      <c r="Q913" s="23">
        <f t="shared" si="106"/>
        <v>28.85</v>
      </c>
      <c r="S913">
        <v>2.32E-05</v>
      </c>
      <c r="T913">
        <v>1.58E-05</v>
      </c>
      <c r="U913">
        <v>1.07E-05</v>
      </c>
      <c r="V913">
        <v>-1.92E-07</v>
      </c>
      <c r="W913">
        <v>-1.17E-07</v>
      </c>
      <c r="X913">
        <v>-6.7E-07</v>
      </c>
      <c r="Y913" s="30">
        <v>973</v>
      </c>
      <c r="Z913" s="30">
        <v>294.1</v>
      </c>
      <c r="AA913" s="30">
        <v>287.5</v>
      </c>
      <c r="AB913" s="30">
        <v>13.6</v>
      </c>
      <c r="AD913">
        <v>8123</v>
      </c>
      <c r="AE913">
        <v>756</v>
      </c>
      <c r="AF913">
        <v>417</v>
      </c>
      <c r="AG913">
        <v>185</v>
      </c>
      <c r="AH913">
        <v>60</v>
      </c>
      <c r="AI913">
        <v>166</v>
      </c>
      <c r="AJ913">
        <f t="shared" si="107"/>
        <v>172219.0812720848</v>
      </c>
      <c r="AK913">
        <f t="shared" si="107"/>
        <v>16028.268551236748</v>
      </c>
      <c r="AL913">
        <f t="shared" si="107"/>
        <v>8840.989399293287</v>
      </c>
      <c r="AM913">
        <f t="shared" si="107"/>
        <v>3922.26148409894</v>
      </c>
      <c r="AN913">
        <f t="shared" si="107"/>
        <v>1272.0848056537102</v>
      </c>
      <c r="AO913">
        <f t="shared" si="107"/>
        <v>3519.434628975265</v>
      </c>
      <c r="AP913" s="26">
        <v>0.004</v>
      </c>
      <c r="AS913" s="26">
        <v>0.121</v>
      </c>
      <c r="AW913" s="24">
        <v>5.041</v>
      </c>
    </row>
    <row r="914" spans="1:49" ht="12.75">
      <c r="A914" s="19">
        <v>37694</v>
      </c>
      <c r="B914" s="22">
        <v>73</v>
      </c>
      <c r="C914" s="21">
        <v>0.89513886</v>
      </c>
      <c r="D914" s="20">
        <v>0.89513886</v>
      </c>
      <c r="E914" s="24">
        <v>0</v>
      </c>
      <c r="F914">
        <v>39.08524324</v>
      </c>
      <c r="G914">
        <v>-76.75182877</v>
      </c>
      <c r="H914" s="26">
        <v>1030.4</v>
      </c>
      <c r="I914" s="23">
        <f t="shared" si="110"/>
        <v>995.2500000000001</v>
      </c>
      <c r="J914">
        <f t="shared" si="111"/>
        <v>148.84254570380153</v>
      </c>
      <c r="K914" s="23">
        <f t="shared" si="112"/>
        <v>392.34254570380153</v>
      </c>
      <c r="L914" s="23">
        <f t="shared" si="109"/>
        <v>411.36154570380154</v>
      </c>
      <c r="M914" s="23">
        <f t="shared" si="113"/>
        <v>401.85204570380154</v>
      </c>
      <c r="N914" s="23">
        <v>4.2</v>
      </c>
      <c r="O914" s="23">
        <v>39.4</v>
      </c>
      <c r="P914" s="23">
        <v>26.6</v>
      </c>
      <c r="Q914" s="23">
        <f t="shared" si="106"/>
        <v>29.1</v>
      </c>
      <c r="S914"/>
      <c r="T914"/>
      <c r="Y914" s="30"/>
      <c r="Z914" s="30"/>
      <c r="AA914" s="30"/>
      <c r="AB914" s="30"/>
      <c r="AD914">
        <v>7763</v>
      </c>
      <c r="AE914">
        <v>780</v>
      </c>
      <c r="AF914">
        <v>413</v>
      </c>
      <c r="AG914">
        <v>160</v>
      </c>
      <c r="AH914">
        <v>68</v>
      </c>
      <c r="AI914">
        <v>162</v>
      </c>
      <c r="AJ914">
        <f t="shared" si="107"/>
        <v>164586.57243816255</v>
      </c>
      <c r="AK914">
        <f t="shared" si="107"/>
        <v>16537.10247349823</v>
      </c>
      <c r="AL914">
        <f t="shared" si="107"/>
        <v>8756.18374558304</v>
      </c>
      <c r="AM914">
        <f t="shared" si="107"/>
        <v>3392.226148409894</v>
      </c>
      <c r="AN914">
        <f t="shared" si="107"/>
        <v>1441.696113074205</v>
      </c>
      <c r="AO914">
        <f t="shared" si="107"/>
        <v>3434.6289752650177</v>
      </c>
      <c r="AP914" s="26">
        <v>0.004</v>
      </c>
      <c r="AS914" s="26">
        <v>0.12</v>
      </c>
      <c r="AW914" s="24">
        <v>5.04</v>
      </c>
    </row>
    <row r="915" spans="1:49" ht="12.75">
      <c r="A915" s="19">
        <v>37694</v>
      </c>
      <c r="B915" s="22">
        <v>73</v>
      </c>
      <c r="C915" s="21">
        <v>0.895254612</v>
      </c>
      <c r="D915" s="20">
        <v>0.895254612</v>
      </c>
      <c r="E915" s="24">
        <v>0</v>
      </c>
      <c r="F915">
        <v>39.0844593</v>
      </c>
      <c r="G915">
        <v>-76.74421919</v>
      </c>
      <c r="H915" s="26">
        <v>1026.7</v>
      </c>
      <c r="I915" s="23">
        <f t="shared" si="110"/>
        <v>991.5500000000001</v>
      </c>
      <c r="J915">
        <f t="shared" si="111"/>
        <v>179.77133128407974</v>
      </c>
      <c r="K915" s="23">
        <f t="shared" si="112"/>
        <v>423.27133128407974</v>
      </c>
      <c r="L915" s="23">
        <f t="shared" si="109"/>
        <v>442.29033128407974</v>
      </c>
      <c r="M915" s="23">
        <f t="shared" si="113"/>
        <v>432.78083128407974</v>
      </c>
      <c r="N915" s="23">
        <v>3.6</v>
      </c>
      <c r="O915" s="23">
        <v>39.7</v>
      </c>
      <c r="P915" s="23">
        <v>32.6</v>
      </c>
      <c r="Q915" s="23">
        <f t="shared" si="106"/>
        <v>29.6</v>
      </c>
      <c r="S915"/>
      <c r="T915"/>
      <c r="Y915" s="30"/>
      <c r="Z915" s="30"/>
      <c r="AA915" s="30"/>
      <c r="AB915" s="30"/>
      <c r="AD915">
        <v>8436</v>
      </c>
      <c r="AE915">
        <v>787</v>
      </c>
      <c r="AF915">
        <v>455</v>
      </c>
      <c r="AG915">
        <v>184</v>
      </c>
      <c r="AH915">
        <v>81</v>
      </c>
      <c r="AI915">
        <v>227</v>
      </c>
      <c r="AJ915">
        <f t="shared" si="107"/>
        <v>178855.12367491165</v>
      </c>
      <c r="AK915">
        <f t="shared" si="107"/>
        <v>16685.512367491167</v>
      </c>
      <c r="AL915">
        <f t="shared" si="107"/>
        <v>9646.643109540635</v>
      </c>
      <c r="AM915">
        <f t="shared" si="107"/>
        <v>3901.060070671378</v>
      </c>
      <c r="AN915">
        <f t="shared" si="107"/>
        <v>1717.3144876325089</v>
      </c>
      <c r="AO915">
        <f t="shared" si="107"/>
        <v>4812.720848056537</v>
      </c>
      <c r="AP915" s="26">
        <v>0.006</v>
      </c>
      <c r="AS915" s="26">
        <v>0.122</v>
      </c>
      <c r="AW915" s="24">
        <v>5.043</v>
      </c>
    </row>
    <row r="916" spans="1:49" ht="12.75">
      <c r="A916" s="19">
        <v>37694</v>
      </c>
      <c r="B916" s="22">
        <v>73</v>
      </c>
      <c r="C916" s="21">
        <v>0.895370364</v>
      </c>
      <c r="D916" s="20">
        <v>0.895370364</v>
      </c>
      <c r="E916" s="24">
        <v>0</v>
      </c>
      <c r="F916">
        <v>39.0818102</v>
      </c>
      <c r="G916">
        <v>-76.73787365</v>
      </c>
      <c r="H916" s="26">
        <v>1029.4</v>
      </c>
      <c r="I916" s="23">
        <f t="shared" si="110"/>
        <v>994.2500000000001</v>
      </c>
      <c r="J916">
        <f t="shared" si="111"/>
        <v>157.190323609125</v>
      </c>
      <c r="K916" s="23">
        <f t="shared" si="112"/>
        <v>400.690323609125</v>
      </c>
      <c r="L916" s="23">
        <f t="shared" si="109"/>
        <v>419.709323609125</v>
      </c>
      <c r="M916" s="23">
        <f t="shared" si="113"/>
        <v>410.199823609125</v>
      </c>
      <c r="N916" s="23">
        <v>3.9</v>
      </c>
      <c r="O916" s="23">
        <v>39.8</v>
      </c>
      <c r="P916" s="23">
        <v>27.3</v>
      </c>
      <c r="Q916" s="23">
        <f t="shared" si="106"/>
        <v>29.950000000000003</v>
      </c>
      <c r="S916">
        <v>2.3E-05</v>
      </c>
      <c r="T916">
        <v>1.65E-05</v>
      </c>
      <c r="U916">
        <v>1.07E-05</v>
      </c>
      <c r="V916">
        <v>-2.11E-07</v>
      </c>
      <c r="W916">
        <v>-1.37E-07</v>
      </c>
      <c r="X916">
        <v>-6.25E-07</v>
      </c>
      <c r="Y916" s="30">
        <v>970</v>
      </c>
      <c r="Z916" s="30">
        <v>294.2</v>
      </c>
      <c r="AA916" s="30">
        <v>287.5</v>
      </c>
      <c r="AB916" s="30">
        <v>13.6</v>
      </c>
      <c r="AD916">
        <v>8296</v>
      </c>
      <c r="AE916">
        <v>800</v>
      </c>
      <c r="AF916">
        <v>459</v>
      </c>
      <c r="AG916">
        <v>146</v>
      </c>
      <c r="AH916">
        <v>59</v>
      </c>
      <c r="AI916">
        <v>162</v>
      </c>
      <c r="AJ916">
        <f t="shared" si="107"/>
        <v>175886.925795053</v>
      </c>
      <c r="AK916">
        <f t="shared" si="107"/>
        <v>16961.13074204947</v>
      </c>
      <c r="AL916">
        <f t="shared" si="107"/>
        <v>9731.448763250883</v>
      </c>
      <c r="AM916">
        <f t="shared" si="107"/>
        <v>3095.406360424028</v>
      </c>
      <c r="AN916">
        <f t="shared" si="107"/>
        <v>1250.8833922261483</v>
      </c>
      <c r="AO916">
        <f t="shared" si="107"/>
        <v>3434.6289752650177</v>
      </c>
      <c r="AP916" s="26">
        <v>0.004</v>
      </c>
      <c r="AS916" s="26">
        <v>0.132</v>
      </c>
      <c r="AW916" s="24">
        <v>5.041</v>
      </c>
    </row>
    <row r="917" spans="1:49" ht="12.75">
      <c r="A917" s="19">
        <v>37694</v>
      </c>
      <c r="B917" s="22">
        <v>73</v>
      </c>
      <c r="C917" s="21">
        <v>0.895486116</v>
      </c>
      <c r="D917" s="20">
        <v>0.895486116</v>
      </c>
      <c r="E917" s="24">
        <v>0</v>
      </c>
      <c r="F917">
        <v>39.07676312</v>
      </c>
      <c r="G917">
        <v>-76.73499217</v>
      </c>
      <c r="H917" s="26">
        <v>1030.8</v>
      </c>
      <c r="I917" s="23">
        <f t="shared" si="110"/>
        <v>995.65</v>
      </c>
      <c r="J917">
        <f t="shared" si="111"/>
        <v>145.5057828392756</v>
      </c>
      <c r="K917" s="23">
        <f t="shared" si="112"/>
        <v>389.00578283927564</v>
      </c>
      <c r="L917" s="23">
        <f t="shared" si="109"/>
        <v>408.02478283927564</v>
      </c>
      <c r="M917" s="23">
        <f t="shared" si="113"/>
        <v>398.51528283927564</v>
      </c>
      <c r="N917" s="23">
        <v>4</v>
      </c>
      <c r="O917" s="23">
        <v>39.9</v>
      </c>
      <c r="P917" s="23">
        <v>31.6</v>
      </c>
      <c r="Q917" s="23">
        <f t="shared" si="106"/>
        <v>29.450000000000003</v>
      </c>
      <c r="S917"/>
      <c r="T917"/>
      <c r="Y917" s="30"/>
      <c r="Z917" s="30"/>
      <c r="AA917" s="30"/>
      <c r="AB917" s="30"/>
      <c r="AD917">
        <v>7913</v>
      </c>
      <c r="AE917">
        <v>796</v>
      </c>
      <c r="AF917">
        <v>427</v>
      </c>
      <c r="AG917">
        <v>156</v>
      </c>
      <c r="AH917">
        <v>58</v>
      </c>
      <c r="AI917">
        <v>174</v>
      </c>
      <c r="AJ917">
        <f t="shared" si="107"/>
        <v>167766.78445229682</v>
      </c>
      <c r="AK917">
        <f t="shared" si="107"/>
        <v>16876.32508833922</v>
      </c>
      <c r="AL917">
        <f t="shared" si="107"/>
        <v>9053.003533568904</v>
      </c>
      <c r="AM917">
        <f t="shared" si="107"/>
        <v>3307.4204946996465</v>
      </c>
      <c r="AN917">
        <f t="shared" si="107"/>
        <v>1229.6819787985864</v>
      </c>
      <c r="AO917">
        <f t="shared" si="107"/>
        <v>3689.04593639576</v>
      </c>
      <c r="AP917" s="26">
        <v>0.005</v>
      </c>
      <c r="AS917" s="26">
        <v>0.111</v>
      </c>
      <c r="AW917" s="24">
        <v>5.041</v>
      </c>
    </row>
    <row r="918" spans="1:49" ht="12.75">
      <c r="A918" s="19">
        <v>37694</v>
      </c>
      <c r="B918" s="22">
        <v>73</v>
      </c>
      <c r="C918" s="21">
        <v>0.895601869</v>
      </c>
      <c r="D918" s="20">
        <v>0.895601869</v>
      </c>
      <c r="E918" s="24">
        <v>0</v>
      </c>
      <c r="F918">
        <v>39.07116165</v>
      </c>
      <c r="G918">
        <v>-76.7360438</v>
      </c>
      <c r="H918" s="26">
        <v>1032.7</v>
      </c>
      <c r="I918" s="23">
        <f t="shared" si="110"/>
        <v>997.5500000000001</v>
      </c>
      <c r="J918">
        <f t="shared" si="111"/>
        <v>129.67444390124243</v>
      </c>
      <c r="K918" s="23">
        <f t="shared" si="112"/>
        <v>373.1744439012424</v>
      </c>
      <c r="L918" s="23">
        <f t="shared" si="109"/>
        <v>392.1934439012424</v>
      </c>
      <c r="M918" s="23">
        <f t="shared" si="113"/>
        <v>382.6839439012424</v>
      </c>
      <c r="N918" s="23">
        <v>4.2</v>
      </c>
      <c r="O918" s="23">
        <v>39.9</v>
      </c>
      <c r="P918" s="23">
        <v>27.7</v>
      </c>
      <c r="Q918" s="23">
        <f aca="true" t="shared" si="114" ref="Q918:Q967">AVERAGE(P917:P918)</f>
        <v>29.65</v>
      </c>
      <c r="S918"/>
      <c r="T918"/>
      <c r="Y918" s="30"/>
      <c r="Z918" s="30"/>
      <c r="AA918" s="30"/>
      <c r="AB918" s="30"/>
      <c r="AC918">
        <v>18885</v>
      </c>
      <c r="AD918">
        <v>8029</v>
      </c>
      <c r="AE918">
        <v>840</v>
      </c>
      <c r="AF918">
        <v>425</v>
      </c>
      <c r="AG918">
        <v>145</v>
      </c>
      <c r="AH918">
        <v>55</v>
      </c>
      <c r="AI918">
        <v>163</v>
      </c>
      <c r="AJ918">
        <f t="shared" si="107"/>
        <v>170226.148409894</v>
      </c>
      <c r="AK918">
        <f t="shared" si="107"/>
        <v>17809.18727915194</v>
      </c>
      <c r="AL918">
        <f t="shared" si="107"/>
        <v>9010.60070671378</v>
      </c>
      <c r="AM918">
        <f t="shared" si="107"/>
        <v>3074.2049469964663</v>
      </c>
      <c r="AN918">
        <f t="shared" si="107"/>
        <v>1166.077738515901</v>
      </c>
      <c r="AO918">
        <f t="shared" si="107"/>
        <v>3455.8303886925796</v>
      </c>
      <c r="AP918" s="26">
        <v>0.005</v>
      </c>
      <c r="AS918" s="26">
        <v>0.131</v>
      </c>
      <c r="AW918" s="24">
        <v>5.041</v>
      </c>
    </row>
    <row r="919" spans="1:49" ht="12.75">
      <c r="A919" s="19">
        <v>37694</v>
      </c>
      <c r="B919" s="22">
        <v>73</v>
      </c>
      <c r="C919" s="21">
        <v>0.895717621</v>
      </c>
      <c r="D919" s="20">
        <v>0.895717621</v>
      </c>
      <c r="E919" s="24">
        <v>0</v>
      </c>
      <c r="F919">
        <v>39.06664951</v>
      </c>
      <c r="G919">
        <v>-76.74115658</v>
      </c>
      <c r="H919" s="26">
        <v>1031.7</v>
      </c>
      <c r="I919" s="23">
        <f t="shared" si="110"/>
        <v>996.5500000000001</v>
      </c>
      <c r="J919">
        <f t="shared" si="111"/>
        <v>138.0029651068964</v>
      </c>
      <c r="K919" s="23">
        <f t="shared" si="112"/>
        <v>381.5029651068964</v>
      </c>
      <c r="L919" s="23">
        <f t="shared" si="109"/>
        <v>400.5219651068964</v>
      </c>
      <c r="M919" s="23">
        <f t="shared" si="113"/>
        <v>391.0124651068964</v>
      </c>
      <c r="N919" s="23">
        <v>4.1</v>
      </c>
      <c r="O919" s="23">
        <v>39.9</v>
      </c>
      <c r="P919" s="23">
        <v>32.7</v>
      </c>
      <c r="Q919" s="23">
        <f t="shared" si="114"/>
        <v>30.200000000000003</v>
      </c>
      <c r="S919">
        <v>2.27E-05</v>
      </c>
      <c r="T919">
        <v>1.66E-05</v>
      </c>
      <c r="U919">
        <v>1.09E-05</v>
      </c>
      <c r="V919">
        <v>-1.81E-07</v>
      </c>
      <c r="W919">
        <v>-1.6E-07</v>
      </c>
      <c r="X919">
        <v>-6.35E-07</v>
      </c>
      <c r="Y919" s="30">
        <v>972</v>
      </c>
      <c r="Z919" s="30">
        <v>294.2</v>
      </c>
      <c r="AA919" s="30">
        <v>287.6</v>
      </c>
      <c r="AB919" s="30">
        <v>13.6</v>
      </c>
      <c r="AD919">
        <v>7909</v>
      </c>
      <c r="AE919">
        <v>782</v>
      </c>
      <c r="AF919">
        <v>368</v>
      </c>
      <c r="AG919">
        <v>134</v>
      </c>
      <c r="AH919">
        <v>50</v>
      </c>
      <c r="AI919">
        <v>139</v>
      </c>
      <c r="AJ919">
        <f t="shared" si="107"/>
        <v>167681.97879858656</v>
      </c>
      <c r="AK919">
        <f t="shared" si="107"/>
        <v>16579.505300353358</v>
      </c>
      <c r="AL919">
        <f t="shared" si="107"/>
        <v>7802.120141342756</v>
      </c>
      <c r="AM919">
        <f t="shared" si="107"/>
        <v>2840.989399293286</v>
      </c>
      <c r="AN919">
        <f t="shared" si="107"/>
        <v>1060.070671378092</v>
      </c>
      <c r="AO919">
        <f t="shared" si="107"/>
        <v>2946.9964664310955</v>
      </c>
      <c r="AP919" s="26">
        <v>0.005</v>
      </c>
      <c r="AS919" s="26">
        <v>0.122</v>
      </c>
      <c r="AW919" s="24">
        <v>5.041</v>
      </c>
    </row>
    <row r="920" spans="1:49" ht="12.75">
      <c r="A920" s="19">
        <v>37694</v>
      </c>
      <c r="B920" s="22">
        <v>73</v>
      </c>
      <c r="C920" s="21">
        <v>0.895833313</v>
      </c>
      <c r="D920" s="20">
        <v>0.895833313</v>
      </c>
      <c r="E920" s="24">
        <v>0</v>
      </c>
      <c r="F920">
        <v>39.06409134</v>
      </c>
      <c r="G920">
        <v>-76.74854299</v>
      </c>
      <c r="H920" s="26">
        <v>1029.1</v>
      </c>
      <c r="I920" s="23">
        <f t="shared" si="110"/>
        <v>993.9499999999999</v>
      </c>
      <c r="J920">
        <f t="shared" si="111"/>
        <v>159.69629426651073</v>
      </c>
      <c r="K920" s="23">
        <f t="shared" si="112"/>
        <v>403.19629426651073</v>
      </c>
      <c r="L920" s="23">
        <f t="shared" si="109"/>
        <v>422.21529426651074</v>
      </c>
      <c r="M920" s="23">
        <f t="shared" si="113"/>
        <v>412.70579426651074</v>
      </c>
      <c r="N920" s="23">
        <v>4.7</v>
      </c>
      <c r="O920" s="23">
        <v>39.8</v>
      </c>
      <c r="P920" s="23">
        <v>27.7</v>
      </c>
      <c r="Q920" s="23">
        <f t="shared" si="114"/>
        <v>30.200000000000003</v>
      </c>
      <c r="S920"/>
      <c r="T920"/>
      <c r="Y920" s="30"/>
      <c r="Z920" s="30"/>
      <c r="AA920" s="30"/>
      <c r="AB920" s="30"/>
      <c r="AD920">
        <v>7663</v>
      </c>
      <c r="AE920">
        <v>805</v>
      </c>
      <c r="AF920">
        <v>448</v>
      </c>
      <c r="AG920">
        <v>161</v>
      </c>
      <c r="AH920">
        <v>55</v>
      </c>
      <c r="AI920">
        <v>157</v>
      </c>
      <c r="AJ920">
        <f t="shared" si="107"/>
        <v>162466.43109540635</v>
      </c>
      <c r="AK920">
        <f t="shared" si="107"/>
        <v>17067.13780918728</v>
      </c>
      <c r="AL920">
        <f t="shared" si="107"/>
        <v>9498.233215547703</v>
      </c>
      <c r="AM920">
        <f t="shared" si="107"/>
        <v>3413.427561837456</v>
      </c>
      <c r="AN920">
        <f t="shared" si="107"/>
        <v>1166.077738515901</v>
      </c>
      <c r="AO920">
        <f t="shared" si="107"/>
        <v>3328.6219081272084</v>
      </c>
      <c r="AP920" s="26">
        <v>0.006</v>
      </c>
      <c r="AS920" s="26">
        <v>0.121</v>
      </c>
      <c r="AW920" s="24">
        <v>5.04</v>
      </c>
    </row>
    <row r="921" spans="1:49" ht="12.75">
      <c r="A921" s="19">
        <v>37694</v>
      </c>
      <c r="B921" s="22">
        <v>73</v>
      </c>
      <c r="C921" s="21">
        <v>0.895949066</v>
      </c>
      <c r="D921" s="20">
        <v>0.895949066</v>
      </c>
      <c r="E921" s="24">
        <v>0</v>
      </c>
      <c r="F921">
        <v>39.06377701</v>
      </c>
      <c r="G921">
        <v>-76.75671818</v>
      </c>
      <c r="H921" s="26">
        <v>1030.1</v>
      </c>
      <c r="I921" s="23">
        <f t="shared" si="110"/>
        <v>994.9499999999999</v>
      </c>
      <c r="J921">
        <f t="shared" si="111"/>
        <v>151.34599805077292</v>
      </c>
      <c r="K921" s="23">
        <f t="shared" si="112"/>
        <v>394.8459980507729</v>
      </c>
      <c r="L921" s="23">
        <f t="shared" si="109"/>
        <v>413.8649980507729</v>
      </c>
      <c r="M921" s="23">
        <f t="shared" si="113"/>
        <v>404.3554980507729</v>
      </c>
      <c r="N921" s="23">
        <v>4.2</v>
      </c>
      <c r="O921" s="23">
        <v>39.6</v>
      </c>
      <c r="P921" s="23">
        <v>33</v>
      </c>
      <c r="Q921" s="23">
        <f t="shared" si="114"/>
        <v>30.35</v>
      </c>
      <c r="S921"/>
      <c r="T921"/>
      <c r="Y921" s="30"/>
      <c r="Z921" s="30"/>
      <c r="AA921" s="30"/>
      <c r="AB921" s="30"/>
      <c r="AD921">
        <v>7893</v>
      </c>
      <c r="AE921">
        <v>812</v>
      </c>
      <c r="AF921">
        <v>498</v>
      </c>
      <c r="AG921">
        <v>180</v>
      </c>
      <c r="AH921">
        <v>59</v>
      </c>
      <c r="AI921">
        <v>157</v>
      </c>
      <c r="AJ921">
        <f t="shared" si="107"/>
        <v>167342.75618374557</v>
      </c>
      <c r="AK921">
        <f t="shared" si="107"/>
        <v>17215.54770318021</v>
      </c>
      <c r="AL921">
        <f t="shared" si="107"/>
        <v>10558.303886925794</v>
      </c>
      <c r="AM921">
        <f t="shared" si="107"/>
        <v>3816.2544169611306</v>
      </c>
      <c r="AN921">
        <f t="shared" si="107"/>
        <v>1250.8833922261483</v>
      </c>
      <c r="AO921">
        <f t="shared" si="107"/>
        <v>3328.6219081272084</v>
      </c>
      <c r="AP921" s="26">
        <v>0.006</v>
      </c>
      <c r="AS921" s="26">
        <v>0.13</v>
      </c>
      <c r="AW921" s="24">
        <v>5.04</v>
      </c>
    </row>
    <row r="922" spans="1:49" ht="12.75">
      <c r="A922" s="19">
        <v>37694</v>
      </c>
      <c r="B922" s="22">
        <v>73</v>
      </c>
      <c r="C922" s="21">
        <v>0.896064818</v>
      </c>
      <c r="D922" s="20">
        <v>0.896064818</v>
      </c>
      <c r="E922" s="24">
        <v>0</v>
      </c>
      <c r="F922">
        <v>39.06447148</v>
      </c>
      <c r="G922">
        <v>-76.7647425</v>
      </c>
      <c r="H922" s="26">
        <v>1031.2</v>
      </c>
      <c r="I922" s="23">
        <f t="shared" si="110"/>
        <v>996.0500000000001</v>
      </c>
      <c r="J922">
        <f t="shared" si="111"/>
        <v>142.17036024204023</v>
      </c>
      <c r="K922" s="23">
        <f t="shared" si="112"/>
        <v>385.67036024204026</v>
      </c>
      <c r="L922" s="23">
        <f t="shared" si="109"/>
        <v>404.68936024204027</v>
      </c>
      <c r="M922" s="23">
        <f t="shared" si="113"/>
        <v>395.17986024204026</v>
      </c>
      <c r="N922" s="23">
        <v>4.3</v>
      </c>
      <c r="O922" s="23">
        <v>39.7</v>
      </c>
      <c r="P922" s="23">
        <v>27.2</v>
      </c>
      <c r="Q922" s="23">
        <f t="shared" si="114"/>
        <v>30.1</v>
      </c>
      <c r="S922">
        <v>2.26E-05</v>
      </c>
      <c r="T922">
        <v>1.57E-05</v>
      </c>
      <c r="U922">
        <v>1.08E-05</v>
      </c>
      <c r="V922">
        <v>-1.17E-07</v>
      </c>
      <c r="W922">
        <v>-8.47E-08</v>
      </c>
      <c r="X922">
        <v>-6.74E-07</v>
      </c>
      <c r="Y922" s="30">
        <v>970.7</v>
      </c>
      <c r="Z922" s="30">
        <v>294.3</v>
      </c>
      <c r="AA922" s="30">
        <v>287.6</v>
      </c>
      <c r="AB922" s="30">
        <v>13.6</v>
      </c>
      <c r="AD922">
        <v>8175</v>
      </c>
      <c r="AE922">
        <v>791</v>
      </c>
      <c r="AF922">
        <v>489</v>
      </c>
      <c r="AG922">
        <v>184</v>
      </c>
      <c r="AH922">
        <v>58</v>
      </c>
      <c r="AI922">
        <v>171</v>
      </c>
      <c r="AJ922">
        <f t="shared" si="107"/>
        <v>173321.554770318</v>
      </c>
      <c r="AK922">
        <f t="shared" si="107"/>
        <v>16770.318021201412</v>
      </c>
      <c r="AL922">
        <f t="shared" si="107"/>
        <v>10367.491166077738</v>
      </c>
      <c r="AM922">
        <f t="shared" si="107"/>
        <v>3901.060070671378</v>
      </c>
      <c r="AN922">
        <f t="shared" si="107"/>
        <v>1229.6819787985864</v>
      </c>
      <c r="AO922">
        <f t="shared" si="107"/>
        <v>3625.441696113074</v>
      </c>
      <c r="AP922" s="26">
        <v>0.004</v>
      </c>
      <c r="AS922" s="26">
        <v>0.111</v>
      </c>
      <c r="AW922" s="24">
        <v>5.04</v>
      </c>
    </row>
    <row r="923" spans="1:49" ht="12.75">
      <c r="A923" s="19">
        <v>37694</v>
      </c>
      <c r="B923" s="22">
        <v>73</v>
      </c>
      <c r="C923" s="21">
        <v>0.89618057</v>
      </c>
      <c r="D923" s="20">
        <v>0.89618057</v>
      </c>
      <c r="E923" s="24">
        <v>0</v>
      </c>
      <c r="F923">
        <v>39.06580039</v>
      </c>
      <c r="G923">
        <v>-76.77271504</v>
      </c>
      <c r="H923" s="26">
        <v>1030.3</v>
      </c>
      <c r="I923" s="23">
        <f t="shared" si="110"/>
        <v>995.15</v>
      </c>
      <c r="J923">
        <f t="shared" si="111"/>
        <v>149.67694596294612</v>
      </c>
      <c r="K923" s="23">
        <f t="shared" si="112"/>
        <v>393.1769459629461</v>
      </c>
      <c r="L923" s="23">
        <f t="shared" si="109"/>
        <v>412.1959459629461</v>
      </c>
      <c r="M923" s="23">
        <f t="shared" si="113"/>
        <v>402.6864459629461</v>
      </c>
      <c r="N923" s="23">
        <v>4.4</v>
      </c>
      <c r="O923" s="23">
        <v>39.8</v>
      </c>
      <c r="P923" s="23">
        <v>32.1</v>
      </c>
      <c r="Q923" s="23">
        <f t="shared" si="114"/>
        <v>29.65</v>
      </c>
      <c r="S923"/>
      <c r="T923"/>
      <c r="Y923" s="30"/>
      <c r="Z923" s="30"/>
      <c r="AA923" s="30"/>
      <c r="AB923" s="30"/>
      <c r="AD923">
        <v>8321</v>
      </c>
      <c r="AE923">
        <v>794</v>
      </c>
      <c r="AF923">
        <v>507</v>
      </c>
      <c r="AG923">
        <v>155</v>
      </c>
      <c r="AH923">
        <v>59</v>
      </c>
      <c r="AI923">
        <v>175</v>
      </c>
      <c r="AJ923">
        <f t="shared" si="107"/>
        <v>176416.96113074204</v>
      </c>
      <c r="AK923">
        <f t="shared" si="107"/>
        <v>16833.9222614841</v>
      </c>
      <c r="AL923">
        <f t="shared" si="107"/>
        <v>10749.11660777385</v>
      </c>
      <c r="AM923">
        <f aca="true" t="shared" si="115" ref="AJ923:AO958">IF(AG923&gt;0,(AG923*(60/1))/2.83,"")</f>
        <v>3286.2190812720846</v>
      </c>
      <c r="AN923">
        <f t="shared" si="115"/>
        <v>1250.8833922261483</v>
      </c>
      <c r="AO923">
        <f t="shared" si="115"/>
        <v>3710.2473498233217</v>
      </c>
      <c r="AP923" s="26">
        <v>0.004</v>
      </c>
      <c r="AS923" s="26">
        <v>0.111</v>
      </c>
      <c r="AW923" s="24">
        <v>5.041</v>
      </c>
    </row>
    <row r="924" spans="1:49" ht="12.75">
      <c r="A924" s="19">
        <v>37694</v>
      </c>
      <c r="B924" s="22">
        <v>73</v>
      </c>
      <c r="C924" s="21">
        <v>0.896296322</v>
      </c>
      <c r="D924" s="20">
        <v>0.896296322</v>
      </c>
      <c r="E924" s="24">
        <v>0</v>
      </c>
      <c r="F924">
        <v>39.06902562</v>
      </c>
      <c r="G924">
        <v>-76.77983539</v>
      </c>
      <c r="H924" s="26">
        <v>1031</v>
      </c>
      <c r="I924" s="23">
        <f t="shared" si="110"/>
        <v>995.85</v>
      </c>
      <c r="J924">
        <f t="shared" si="111"/>
        <v>143.83790407454268</v>
      </c>
      <c r="K924" s="23">
        <f t="shared" si="112"/>
        <v>387.3379040745427</v>
      </c>
      <c r="L924" s="23">
        <f t="shared" si="109"/>
        <v>406.3569040745427</v>
      </c>
      <c r="M924" s="23">
        <f t="shared" si="113"/>
        <v>396.8474040745427</v>
      </c>
      <c r="N924" s="23">
        <v>4.5</v>
      </c>
      <c r="O924" s="23">
        <v>39.8</v>
      </c>
      <c r="P924" s="23">
        <v>28.2</v>
      </c>
      <c r="Q924" s="23">
        <f t="shared" si="114"/>
        <v>30.15</v>
      </c>
      <c r="S924"/>
      <c r="T924"/>
      <c r="Y924" s="30"/>
      <c r="Z924" s="30"/>
      <c r="AA924" s="30"/>
      <c r="AB924" s="30"/>
      <c r="AC924">
        <v>17679</v>
      </c>
      <c r="AD924">
        <v>8350</v>
      </c>
      <c r="AE924">
        <v>780</v>
      </c>
      <c r="AF924">
        <v>479</v>
      </c>
      <c r="AG924">
        <v>162</v>
      </c>
      <c r="AH924">
        <v>56</v>
      </c>
      <c r="AI924">
        <v>165</v>
      </c>
      <c r="AJ924">
        <f t="shared" si="115"/>
        <v>177031.80212014134</v>
      </c>
      <c r="AK924">
        <f t="shared" si="115"/>
        <v>16537.10247349823</v>
      </c>
      <c r="AL924">
        <f t="shared" si="115"/>
        <v>10155.47703180212</v>
      </c>
      <c r="AM924">
        <f t="shared" si="115"/>
        <v>3434.6289752650177</v>
      </c>
      <c r="AN924">
        <f t="shared" si="115"/>
        <v>1187.279151943463</v>
      </c>
      <c r="AO924">
        <f t="shared" si="115"/>
        <v>3498.233215547703</v>
      </c>
      <c r="AP924" s="26">
        <v>0.006</v>
      </c>
      <c r="AS924" s="26">
        <v>0.122</v>
      </c>
      <c r="AW924" s="24">
        <v>5.041</v>
      </c>
    </row>
    <row r="925" spans="1:49" ht="12.75">
      <c r="A925" s="19">
        <v>37694</v>
      </c>
      <c r="B925" s="22">
        <v>73</v>
      </c>
      <c r="C925" s="21">
        <v>0.896412015</v>
      </c>
      <c r="D925" s="20">
        <v>0.896412015</v>
      </c>
      <c r="E925" s="24">
        <v>0</v>
      </c>
      <c r="F925">
        <v>39.07444941</v>
      </c>
      <c r="G925">
        <v>-76.78373758</v>
      </c>
      <c r="H925" s="26">
        <v>1032.2</v>
      </c>
      <c r="I925" s="23">
        <f t="shared" si="110"/>
        <v>997.0500000000001</v>
      </c>
      <c r="J925">
        <f t="shared" si="111"/>
        <v>133.8376603586462</v>
      </c>
      <c r="K925" s="23">
        <f t="shared" si="112"/>
        <v>377.3376603586462</v>
      </c>
      <c r="L925" s="23">
        <f t="shared" si="109"/>
        <v>396.3566603586462</v>
      </c>
      <c r="M925" s="23">
        <f t="shared" si="113"/>
        <v>386.8471603586462</v>
      </c>
      <c r="N925" s="23">
        <v>4.8</v>
      </c>
      <c r="O925" s="23">
        <v>39.6</v>
      </c>
      <c r="P925" s="23">
        <v>34.2</v>
      </c>
      <c r="Q925" s="23">
        <f t="shared" si="114"/>
        <v>31.200000000000003</v>
      </c>
      <c r="S925">
        <v>2.29E-05</v>
      </c>
      <c r="T925">
        <v>1.6E-05</v>
      </c>
      <c r="U925">
        <v>1.07E-05</v>
      </c>
      <c r="V925">
        <v>-1.47E-07</v>
      </c>
      <c r="W925">
        <v>-1.13E-07</v>
      </c>
      <c r="X925">
        <v>-6.87E-07</v>
      </c>
      <c r="Y925" s="30">
        <v>971.9</v>
      </c>
      <c r="Z925" s="30">
        <v>294.3</v>
      </c>
      <c r="AA925" s="30">
        <v>287.6</v>
      </c>
      <c r="AB925" s="30">
        <v>13.6</v>
      </c>
      <c r="AD925">
        <v>8133</v>
      </c>
      <c r="AE925">
        <v>777</v>
      </c>
      <c r="AF925">
        <v>473</v>
      </c>
      <c r="AG925">
        <v>163</v>
      </c>
      <c r="AH925">
        <v>61</v>
      </c>
      <c r="AI925">
        <v>179</v>
      </c>
      <c r="AJ925">
        <f t="shared" si="115"/>
        <v>172431.09540636043</v>
      </c>
      <c r="AK925">
        <f t="shared" si="115"/>
        <v>16473.49823321555</v>
      </c>
      <c r="AL925">
        <f t="shared" si="115"/>
        <v>10028.26855123675</v>
      </c>
      <c r="AM925">
        <f t="shared" si="115"/>
        <v>3455.8303886925796</v>
      </c>
      <c r="AN925">
        <f t="shared" si="115"/>
        <v>1293.286219081272</v>
      </c>
      <c r="AO925">
        <f t="shared" si="115"/>
        <v>3795.0530035335687</v>
      </c>
      <c r="AP925" s="26">
        <v>0.005</v>
      </c>
      <c r="AS925" s="26">
        <v>0.111</v>
      </c>
      <c r="AW925" s="24">
        <v>5.041</v>
      </c>
    </row>
    <row r="926" spans="1:49" ht="12.75">
      <c r="A926" s="19">
        <v>37694</v>
      </c>
      <c r="B926" s="22">
        <v>73</v>
      </c>
      <c r="C926" s="21">
        <v>0.896527767</v>
      </c>
      <c r="D926" s="20">
        <v>0.896527767</v>
      </c>
      <c r="E926" s="24">
        <v>0</v>
      </c>
      <c r="F926">
        <v>39.08054012</v>
      </c>
      <c r="G926">
        <v>-76.78328861</v>
      </c>
      <c r="H926" s="26">
        <v>1033.4</v>
      </c>
      <c r="I926" s="23">
        <f t="shared" si="110"/>
        <v>998.2500000000001</v>
      </c>
      <c r="J926">
        <f t="shared" si="111"/>
        <v>123.84944520522566</v>
      </c>
      <c r="K926" s="23">
        <f t="shared" si="112"/>
        <v>367.34944520522566</v>
      </c>
      <c r="L926" s="23">
        <f t="shared" si="109"/>
        <v>386.36844520522567</v>
      </c>
      <c r="M926" s="23">
        <f t="shared" si="113"/>
        <v>376.85894520522567</v>
      </c>
      <c r="N926" s="23">
        <v>4.8</v>
      </c>
      <c r="O926" s="23">
        <v>39.3</v>
      </c>
      <c r="P926" s="23">
        <v>28.8</v>
      </c>
      <c r="Q926" s="23">
        <f t="shared" si="114"/>
        <v>31.5</v>
      </c>
      <c r="S926" s="27"/>
      <c r="T926" s="27"/>
      <c r="U926" s="27"/>
      <c r="V926" s="27"/>
      <c r="W926" s="27"/>
      <c r="X926" s="27"/>
      <c r="Y926" s="30"/>
      <c r="Z926" s="30"/>
      <c r="AA926" s="30"/>
      <c r="AB926" s="30"/>
      <c r="AD926">
        <v>8257</v>
      </c>
      <c r="AE926">
        <v>892</v>
      </c>
      <c r="AF926">
        <v>509</v>
      </c>
      <c r="AG926">
        <v>167</v>
      </c>
      <c r="AH926">
        <v>66</v>
      </c>
      <c r="AI926">
        <v>222</v>
      </c>
      <c r="AJ926">
        <f t="shared" si="115"/>
        <v>175060.07067137808</v>
      </c>
      <c r="AK926">
        <f t="shared" si="115"/>
        <v>18911.660777385157</v>
      </c>
      <c r="AL926">
        <f t="shared" si="115"/>
        <v>10791.519434628975</v>
      </c>
      <c r="AM926">
        <f t="shared" si="115"/>
        <v>3540.6360424028267</v>
      </c>
      <c r="AN926">
        <f t="shared" si="115"/>
        <v>1399.2932862190812</v>
      </c>
      <c r="AO926">
        <f t="shared" si="115"/>
        <v>4706.713780918728</v>
      </c>
      <c r="AP926" s="26">
        <v>0.006</v>
      </c>
      <c r="AS926" s="26">
        <v>0.111</v>
      </c>
      <c r="AW926" s="24">
        <v>5.041</v>
      </c>
    </row>
    <row r="927" spans="1:49" ht="12.75">
      <c r="A927" s="19">
        <v>37694</v>
      </c>
      <c r="B927" s="22">
        <v>73</v>
      </c>
      <c r="C927" s="21">
        <v>0.896643519</v>
      </c>
      <c r="D927" s="20">
        <v>0.896643519</v>
      </c>
      <c r="E927" s="24">
        <v>0</v>
      </c>
      <c r="F927">
        <v>39.08560483</v>
      </c>
      <c r="G927">
        <v>-76.77867999</v>
      </c>
      <c r="H927" s="26">
        <v>1033</v>
      </c>
      <c r="I927" s="23">
        <f t="shared" si="110"/>
        <v>997.85</v>
      </c>
      <c r="J927">
        <f t="shared" si="111"/>
        <v>127.17751553563178</v>
      </c>
      <c r="K927" s="23">
        <f t="shared" si="112"/>
        <v>370.67751553563176</v>
      </c>
      <c r="L927" s="23">
        <f t="shared" si="109"/>
        <v>389.69651553563176</v>
      </c>
      <c r="M927" s="23">
        <f t="shared" si="113"/>
        <v>380.18701553563176</v>
      </c>
      <c r="N927" s="23">
        <v>4.7</v>
      </c>
      <c r="O927" s="23">
        <v>39.1</v>
      </c>
      <c r="P927" s="23">
        <v>32.1</v>
      </c>
      <c r="Q927" s="23">
        <f t="shared" si="114"/>
        <v>30.450000000000003</v>
      </c>
      <c r="S927" s="27"/>
      <c r="T927" s="27"/>
      <c r="U927" s="27"/>
      <c r="V927" s="27"/>
      <c r="W927" s="27"/>
      <c r="X927" s="27"/>
      <c r="Y927" s="30"/>
      <c r="Z927" s="30"/>
      <c r="AA927" s="30"/>
      <c r="AB927" s="30"/>
      <c r="AD927">
        <v>8308</v>
      </c>
      <c r="AE927">
        <v>801</v>
      </c>
      <c r="AF927">
        <v>457</v>
      </c>
      <c r="AG927">
        <v>149</v>
      </c>
      <c r="AH927">
        <v>64</v>
      </c>
      <c r="AI927">
        <v>181</v>
      </c>
      <c r="AJ927">
        <f t="shared" si="115"/>
        <v>176141.34275618373</v>
      </c>
      <c r="AK927">
        <f t="shared" si="115"/>
        <v>16982.33215547703</v>
      </c>
      <c r="AL927">
        <f t="shared" si="115"/>
        <v>9689.04593639576</v>
      </c>
      <c r="AM927">
        <f t="shared" si="115"/>
        <v>3159.010600706714</v>
      </c>
      <c r="AN927">
        <f t="shared" si="115"/>
        <v>1356.8904593639575</v>
      </c>
      <c r="AO927">
        <f t="shared" si="115"/>
        <v>3837.4558303886924</v>
      </c>
      <c r="AP927" s="26">
        <v>0.006</v>
      </c>
      <c r="AS927" s="26">
        <v>0.103</v>
      </c>
      <c r="AW927" s="24">
        <v>5.04</v>
      </c>
    </row>
    <row r="928" spans="1:49" ht="12.75">
      <c r="A928" s="19">
        <v>37694</v>
      </c>
      <c r="B928" s="22">
        <v>73</v>
      </c>
      <c r="C928" s="21">
        <v>0.896759272</v>
      </c>
      <c r="D928" s="20">
        <v>0.896759272</v>
      </c>
      <c r="E928" s="24">
        <v>0</v>
      </c>
      <c r="F928">
        <v>39.08769445</v>
      </c>
      <c r="G928">
        <v>-76.77173998</v>
      </c>
      <c r="H928" s="26">
        <v>1032.3</v>
      </c>
      <c r="I928" s="23">
        <f t="shared" si="110"/>
        <v>997.15</v>
      </c>
      <c r="J928">
        <f t="shared" si="111"/>
        <v>133.00485007091564</v>
      </c>
      <c r="K928" s="23">
        <f t="shared" si="112"/>
        <v>376.5048500709156</v>
      </c>
      <c r="L928" s="23">
        <f t="shared" si="109"/>
        <v>395.5238500709156</v>
      </c>
      <c r="M928" s="23">
        <f t="shared" si="113"/>
        <v>386.0143500709156</v>
      </c>
      <c r="N928" s="23">
        <v>4.4</v>
      </c>
      <c r="O928" s="23">
        <v>39.2</v>
      </c>
      <c r="P928" s="23">
        <v>27.6</v>
      </c>
      <c r="Q928" s="23">
        <f t="shared" si="114"/>
        <v>29.85</v>
      </c>
      <c r="S928" s="27"/>
      <c r="T928" s="27"/>
      <c r="U928" s="27"/>
      <c r="V928" s="27"/>
      <c r="W928" s="27"/>
      <c r="X928" s="27"/>
      <c r="Y928" s="30"/>
      <c r="Z928" s="30"/>
      <c r="AA928" s="30"/>
      <c r="AB928" s="30"/>
      <c r="AD928">
        <v>8049</v>
      </c>
      <c r="AE928">
        <v>773</v>
      </c>
      <c r="AF928">
        <v>472</v>
      </c>
      <c r="AG928">
        <v>173</v>
      </c>
      <c r="AH928">
        <v>51</v>
      </c>
      <c r="AI928">
        <v>175</v>
      </c>
      <c r="AJ928">
        <f t="shared" si="115"/>
        <v>170650.17667844522</v>
      </c>
      <c r="AK928">
        <f t="shared" si="115"/>
        <v>16388.6925795053</v>
      </c>
      <c r="AL928">
        <f t="shared" si="115"/>
        <v>10007.067137809187</v>
      </c>
      <c r="AM928">
        <f t="shared" si="115"/>
        <v>3667.844522968198</v>
      </c>
      <c r="AN928">
        <f t="shared" si="115"/>
        <v>1081.2720848056538</v>
      </c>
      <c r="AO928">
        <f t="shared" si="115"/>
        <v>3710.2473498233217</v>
      </c>
      <c r="AP928" s="26">
        <v>0.004</v>
      </c>
      <c r="AS928" s="26">
        <v>0.101</v>
      </c>
      <c r="AW928" s="24">
        <v>5.042</v>
      </c>
    </row>
    <row r="929" spans="1:49" ht="12.75">
      <c r="A929" s="19">
        <v>37694</v>
      </c>
      <c r="B929" s="22">
        <v>73</v>
      </c>
      <c r="C929" s="21">
        <v>0.896875024</v>
      </c>
      <c r="D929" s="20">
        <v>0.896875024</v>
      </c>
      <c r="E929" s="24">
        <v>0</v>
      </c>
      <c r="F929">
        <v>39.08636553</v>
      </c>
      <c r="G929">
        <v>-76.76335521</v>
      </c>
      <c r="H929" s="26">
        <v>1031.3</v>
      </c>
      <c r="I929" s="23">
        <f t="shared" si="110"/>
        <v>996.15</v>
      </c>
      <c r="J929">
        <f t="shared" si="111"/>
        <v>141.33671388334395</v>
      </c>
      <c r="K929" s="23">
        <f t="shared" si="112"/>
        <v>384.8367138833439</v>
      </c>
      <c r="L929" s="23">
        <f t="shared" si="109"/>
        <v>403.8557138833439</v>
      </c>
      <c r="M929" s="23">
        <f t="shared" si="113"/>
        <v>394.3462138833439</v>
      </c>
      <c r="N929" s="23">
        <v>4.2</v>
      </c>
      <c r="O929" s="23">
        <v>39.1</v>
      </c>
      <c r="P929" s="23">
        <v>32.2</v>
      </c>
      <c r="Q929" s="23">
        <f t="shared" si="114"/>
        <v>29.900000000000002</v>
      </c>
      <c r="S929" s="27">
        <v>2.324E-05</v>
      </c>
      <c r="T929" s="27">
        <v>1.57E-05</v>
      </c>
      <c r="U929" s="27">
        <v>1.142E-05</v>
      </c>
      <c r="V929" s="27"/>
      <c r="W929" s="27"/>
      <c r="X929" s="27"/>
      <c r="Y929" s="30">
        <v>973.4</v>
      </c>
      <c r="Z929" s="30">
        <v>294.4</v>
      </c>
      <c r="AA929" s="30">
        <v>287.7</v>
      </c>
      <c r="AB929" s="30">
        <v>13.6</v>
      </c>
      <c r="AD929">
        <v>8140</v>
      </c>
      <c r="AE929">
        <v>733</v>
      </c>
      <c r="AF929">
        <v>419</v>
      </c>
      <c r="AG929">
        <v>137</v>
      </c>
      <c r="AH929">
        <v>53</v>
      </c>
      <c r="AI929">
        <v>172</v>
      </c>
      <c r="AJ929">
        <f t="shared" si="115"/>
        <v>172579.50530035334</v>
      </c>
      <c r="AK929">
        <f t="shared" si="115"/>
        <v>15540.636042402826</v>
      </c>
      <c r="AL929">
        <f t="shared" si="115"/>
        <v>8883.39222614841</v>
      </c>
      <c r="AM929">
        <f t="shared" si="115"/>
        <v>2904.593639575972</v>
      </c>
      <c r="AN929">
        <f t="shared" si="115"/>
        <v>1123.6749116607773</v>
      </c>
      <c r="AO929">
        <f t="shared" si="115"/>
        <v>3646.643109540636</v>
      </c>
      <c r="AP929" s="26">
        <v>0.004</v>
      </c>
      <c r="AS929" s="26">
        <v>0.112</v>
      </c>
      <c r="AW929" s="24">
        <v>5.041</v>
      </c>
    </row>
    <row r="930" spans="1:49" ht="12.75">
      <c r="A930" s="19">
        <v>37694</v>
      </c>
      <c r="B930" s="22">
        <v>73</v>
      </c>
      <c r="C930" s="21">
        <v>0.896990716</v>
      </c>
      <c r="D930" s="20">
        <v>0.896990716</v>
      </c>
      <c r="E930" s="24">
        <v>0</v>
      </c>
      <c r="F930">
        <v>39.08580099</v>
      </c>
      <c r="G930">
        <v>-76.75584271</v>
      </c>
      <c r="H930" s="26">
        <v>1031.5</v>
      </c>
      <c r="I930" s="23">
        <f t="shared" si="110"/>
        <v>996.35</v>
      </c>
      <c r="J930">
        <f t="shared" si="111"/>
        <v>139.6696721970422</v>
      </c>
      <c r="K930" s="23">
        <f t="shared" si="112"/>
        <v>383.1696721970422</v>
      </c>
      <c r="L930" s="23">
        <f t="shared" si="109"/>
        <v>402.1886721970422</v>
      </c>
      <c r="M930" s="23">
        <f t="shared" si="113"/>
        <v>392.6791721970422</v>
      </c>
      <c r="N930" s="23">
        <v>4.1</v>
      </c>
      <c r="O930" s="23">
        <v>39.2</v>
      </c>
      <c r="P930" s="23">
        <v>27.7</v>
      </c>
      <c r="Q930" s="23">
        <f t="shared" si="114"/>
        <v>29.950000000000003</v>
      </c>
      <c r="AC930">
        <v>18007</v>
      </c>
      <c r="AD930">
        <v>8057</v>
      </c>
      <c r="AE930">
        <v>767</v>
      </c>
      <c r="AF930">
        <v>439</v>
      </c>
      <c r="AG930">
        <v>143</v>
      </c>
      <c r="AH930">
        <v>54</v>
      </c>
      <c r="AI930">
        <v>135</v>
      </c>
      <c r="AJ930">
        <f t="shared" si="115"/>
        <v>170819.78798586573</v>
      </c>
      <c r="AK930">
        <f t="shared" si="115"/>
        <v>16261.484098939929</v>
      </c>
      <c r="AL930">
        <f t="shared" si="115"/>
        <v>9307.420494699647</v>
      </c>
      <c r="AM930">
        <f t="shared" si="115"/>
        <v>3031.8021201413426</v>
      </c>
      <c r="AN930">
        <f t="shared" si="115"/>
        <v>1144.8763250883392</v>
      </c>
      <c r="AO930">
        <f t="shared" si="115"/>
        <v>2862.190812720848</v>
      </c>
      <c r="AP930" s="26">
        <v>0.004</v>
      </c>
      <c r="AS930" s="26">
        <v>0.081</v>
      </c>
      <c r="AW930" s="24">
        <v>5.041</v>
      </c>
    </row>
    <row r="931" spans="1:49" ht="12.75">
      <c r="A931" s="19">
        <v>37694</v>
      </c>
      <c r="B931" s="22">
        <v>73</v>
      </c>
      <c r="C931" s="21">
        <v>0.897106469</v>
      </c>
      <c r="D931" s="20">
        <v>0.897106469</v>
      </c>
      <c r="E931" s="24">
        <v>0</v>
      </c>
      <c r="F931">
        <v>39.08556114</v>
      </c>
      <c r="G931">
        <v>-76.74839402</v>
      </c>
      <c r="H931" s="26">
        <v>1029.1</v>
      </c>
      <c r="I931" s="23">
        <f t="shared" si="110"/>
        <v>993.9499999999999</v>
      </c>
      <c r="J931">
        <f t="shared" si="111"/>
        <v>159.69629426651073</v>
      </c>
      <c r="K931" s="23">
        <f t="shared" si="112"/>
        <v>403.19629426651073</v>
      </c>
      <c r="L931" s="23">
        <f t="shared" si="109"/>
        <v>422.21529426651074</v>
      </c>
      <c r="M931" s="23">
        <f t="shared" si="113"/>
        <v>412.70579426651074</v>
      </c>
      <c r="N931" s="23">
        <v>3.9</v>
      </c>
      <c r="O931" s="23">
        <v>39.5</v>
      </c>
      <c r="P931" s="23">
        <v>33.6</v>
      </c>
      <c r="Q931" s="23">
        <f t="shared" si="114"/>
        <v>30.65</v>
      </c>
      <c r="AD931">
        <v>7896</v>
      </c>
      <c r="AE931">
        <v>760</v>
      </c>
      <c r="AF931">
        <v>512</v>
      </c>
      <c r="AG931">
        <v>148</v>
      </c>
      <c r="AH931">
        <v>64</v>
      </c>
      <c r="AI931">
        <v>165</v>
      </c>
      <c r="AJ931">
        <f t="shared" si="115"/>
        <v>167406.36042402827</v>
      </c>
      <c r="AK931">
        <f t="shared" si="115"/>
        <v>16113.074204946995</v>
      </c>
      <c r="AL931">
        <f t="shared" si="115"/>
        <v>10855.12367491166</v>
      </c>
      <c r="AM931">
        <f t="shared" si="115"/>
        <v>3137.809187279152</v>
      </c>
      <c r="AN931">
        <f t="shared" si="115"/>
        <v>1356.8904593639575</v>
      </c>
      <c r="AO931">
        <f t="shared" si="115"/>
        <v>3498.233215547703</v>
      </c>
      <c r="AP931" s="26">
        <v>0.005</v>
      </c>
      <c r="AS931" s="26">
        <v>0.112</v>
      </c>
      <c r="AW931" s="24">
        <v>5.043</v>
      </c>
    </row>
    <row r="932" spans="1:49" ht="12.75">
      <c r="A932" s="19">
        <v>37694</v>
      </c>
      <c r="B932" s="22">
        <v>73</v>
      </c>
      <c r="C932" s="21">
        <v>0.897222221</v>
      </c>
      <c r="D932" s="20">
        <v>0.897222221</v>
      </c>
      <c r="E932" s="24">
        <v>0</v>
      </c>
      <c r="F932">
        <v>39.08421597</v>
      </c>
      <c r="G932">
        <v>-76.74120073</v>
      </c>
      <c r="H932" s="26">
        <v>1032.5</v>
      </c>
      <c r="I932" s="23">
        <f t="shared" si="110"/>
        <v>997.35</v>
      </c>
      <c r="J932">
        <f t="shared" si="111"/>
        <v>131.3394800233189</v>
      </c>
      <c r="K932" s="23">
        <f t="shared" si="112"/>
        <v>374.8394800233189</v>
      </c>
      <c r="L932" s="23">
        <f t="shared" si="109"/>
        <v>393.8584800233189</v>
      </c>
      <c r="M932" s="23">
        <f t="shared" si="113"/>
        <v>384.3489800233189</v>
      </c>
      <c r="N932" s="23">
        <v>4.2</v>
      </c>
      <c r="O932" s="23">
        <v>39.6</v>
      </c>
      <c r="P932" s="23">
        <v>29.2</v>
      </c>
      <c r="Q932" s="23">
        <f t="shared" si="114"/>
        <v>31.4</v>
      </c>
      <c r="AD932">
        <v>7795</v>
      </c>
      <c r="AE932">
        <v>766</v>
      </c>
      <c r="AF932">
        <v>468</v>
      </c>
      <c r="AG932">
        <v>147</v>
      </c>
      <c r="AH932">
        <v>64</v>
      </c>
      <c r="AI932">
        <v>167</v>
      </c>
      <c r="AJ932">
        <f t="shared" si="115"/>
        <v>165265.0176678445</v>
      </c>
      <c r="AK932">
        <f t="shared" si="115"/>
        <v>16240.282685512368</v>
      </c>
      <c r="AL932">
        <f t="shared" si="115"/>
        <v>9922.261484098939</v>
      </c>
      <c r="AM932">
        <f t="shared" si="115"/>
        <v>3116.60777385159</v>
      </c>
      <c r="AN932">
        <f t="shared" si="115"/>
        <v>1356.8904593639575</v>
      </c>
      <c r="AO932">
        <f t="shared" si="115"/>
        <v>3540.6360424028267</v>
      </c>
      <c r="AP932" s="26">
        <v>0.006</v>
      </c>
      <c r="AS932" s="26">
        <v>0.082</v>
      </c>
      <c r="AW932" s="24">
        <v>5.041</v>
      </c>
    </row>
    <row r="933" spans="1:49" ht="12.75">
      <c r="A933" s="19">
        <v>37694</v>
      </c>
      <c r="B933" s="22">
        <v>73</v>
      </c>
      <c r="C933" s="21">
        <v>0.897337973</v>
      </c>
      <c r="D933" s="20">
        <v>0.897337973</v>
      </c>
      <c r="E933" s="24">
        <v>0</v>
      </c>
      <c r="F933">
        <v>39.08015893</v>
      </c>
      <c r="G933">
        <v>-76.73601522</v>
      </c>
      <c r="H933" s="26">
        <v>1034.7</v>
      </c>
      <c r="I933" s="23">
        <f t="shared" si="110"/>
        <v>999.5500000000001</v>
      </c>
      <c r="J933">
        <f t="shared" si="111"/>
        <v>113.04241916932045</v>
      </c>
      <c r="K933" s="23">
        <f t="shared" si="112"/>
        <v>356.54241916932045</v>
      </c>
      <c r="L933" s="23">
        <f t="shared" si="109"/>
        <v>375.56141916932046</v>
      </c>
      <c r="M933" s="23">
        <f t="shared" si="113"/>
        <v>366.05191916932046</v>
      </c>
      <c r="N933" s="23">
        <v>4.5</v>
      </c>
      <c r="O933" s="23">
        <v>39.4</v>
      </c>
      <c r="P933" s="23">
        <v>33.1</v>
      </c>
      <c r="Q933" s="23">
        <f t="shared" si="114"/>
        <v>31.15</v>
      </c>
      <c r="AD933">
        <v>7837</v>
      </c>
      <c r="AE933">
        <v>799</v>
      </c>
      <c r="AF933">
        <v>473</v>
      </c>
      <c r="AG933">
        <v>140</v>
      </c>
      <c r="AH933">
        <v>61</v>
      </c>
      <c r="AI933">
        <v>175</v>
      </c>
      <c r="AJ933">
        <f t="shared" si="115"/>
        <v>166155.47703180212</v>
      </c>
      <c r="AK933">
        <f t="shared" si="115"/>
        <v>16939.929328621907</v>
      </c>
      <c r="AL933">
        <f t="shared" si="115"/>
        <v>10028.26855123675</v>
      </c>
      <c r="AM933">
        <f t="shared" si="115"/>
        <v>2968.197879858657</v>
      </c>
      <c r="AN933">
        <f t="shared" si="115"/>
        <v>1293.286219081272</v>
      </c>
      <c r="AO933">
        <f t="shared" si="115"/>
        <v>3710.2473498233217</v>
      </c>
      <c r="AP933" s="26">
        <v>0.004</v>
      </c>
      <c r="AS933" s="26">
        <v>0.091</v>
      </c>
      <c r="AW933" s="24">
        <v>5.042</v>
      </c>
    </row>
    <row r="934" spans="1:49" ht="12.75">
      <c r="A934" s="19">
        <v>37694</v>
      </c>
      <c r="B934" s="22">
        <v>73</v>
      </c>
      <c r="C934" s="21">
        <v>0.897453725</v>
      </c>
      <c r="D934" s="20">
        <v>0.897453725</v>
      </c>
      <c r="E934" s="24">
        <v>0</v>
      </c>
      <c r="F934">
        <v>39.07451049</v>
      </c>
      <c r="G934">
        <v>-76.73528837</v>
      </c>
      <c r="H934" s="26">
        <v>1038.9</v>
      </c>
      <c r="I934" s="23">
        <f t="shared" si="110"/>
        <v>1003.7500000000001</v>
      </c>
      <c r="J934">
        <f t="shared" si="111"/>
        <v>78.22322397902255</v>
      </c>
      <c r="K934" s="23">
        <f t="shared" si="112"/>
        <v>321.7232239790226</v>
      </c>
      <c r="L934" s="23">
        <f t="shared" si="109"/>
        <v>340.7422239790226</v>
      </c>
      <c r="M934" s="23">
        <f t="shared" si="113"/>
        <v>331.2327239790226</v>
      </c>
      <c r="N934" s="23">
        <v>5</v>
      </c>
      <c r="O934" s="23">
        <v>39.4</v>
      </c>
      <c r="P934" s="23">
        <v>27.8</v>
      </c>
      <c r="Q934" s="23">
        <f t="shared" si="114"/>
        <v>30.450000000000003</v>
      </c>
      <c r="AD934">
        <v>8062</v>
      </c>
      <c r="AE934">
        <v>781</v>
      </c>
      <c r="AF934">
        <v>418</v>
      </c>
      <c r="AG934">
        <v>159</v>
      </c>
      <c r="AH934">
        <v>52</v>
      </c>
      <c r="AI934">
        <v>161</v>
      </c>
      <c r="AJ934">
        <f t="shared" si="115"/>
        <v>170925.79505300353</v>
      </c>
      <c r="AK934">
        <f t="shared" si="115"/>
        <v>16558.303886925794</v>
      </c>
      <c r="AL934">
        <f t="shared" si="115"/>
        <v>8862.190812720848</v>
      </c>
      <c r="AM934">
        <f t="shared" si="115"/>
        <v>3371.024734982332</v>
      </c>
      <c r="AN934">
        <f t="shared" si="115"/>
        <v>1102.4734982332154</v>
      </c>
      <c r="AO934">
        <f t="shared" si="115"/>
        <v>3413.427561837456</v>
      </c>
      <c r="AP934" s="26">
        <v>0.006</v>
      </c>
      <c r="AS934" s="26">
        <v>0.083</v>
      </c>
      <c r="AW934" s="24">
        <v>5.042</v>
      </c>
    </row>
    <row r="935" spans="1:49" ht="12.75">
      <c r="A935" s="19">
        <v>37694</v>
      </c>
      <c r="B935" s="22">
        <v>73</v>
      </c>
      <c r="C935" s="21">
        <v>0.897569418</v>
      </c>
      <c r="D935" s="20">
        <v>0.897569418</v>
      </c>
      <c r="E935" s="24">
        <v>0</v>
      </c>
      <c r="F935">
        <v>39.07028281</v>
      </c>
      <c r="G935">
        <v>-76.74071588</v>
      </c>
      <c r="H935" s="26">
        <v>1041.9</v>
      </c>
      <c r="I935" s="23">
        <f t="shared" si="110"/>
        <v>1006.7500000000001</v>
      </c>
      <c r="J935">
        <f t="shared" si="111"/>
        <v>53.44145565744164</v>
      </c>
      <c r="K935" s="23">
        <f t="shared" si="112"/>
        <v>296.9414556574416</v>
      </c>
      <c r="L935" s="23">
        <f t="shared" si="109"/>
        <v>315.9604556574416</v>
      </c>
      <c r="M935" s="23">
        <f t="shared" si="113"/>
        <v>306.4509556574416</v>
      </c>
      <c r="N935" s="23">
        <v>5</v>
      </c>
      <c r="O935" s="23">
        <v>39</v>
      </c>
      <c r="P935" s="23">
        <v>32.6</v>
      </c>
      <c r="Q935" s="23">
        <f t="shared" si="114"/>
        <v>30.200000000000003</v>
      </c>
      <c r="AD935">
        <v>7868</v>
      </c>
      <c r="AE935">
        <v>753</v>
      </c>
      <c r="AF935">
        <v>423</v>
      </c>
      <c r="AG935">
        <v>141</v>
      </c>
      <c r="AH935">
        <v>38</v>
      </c>
      <c r="AI935">
        <v>151</v>
      </c>
      <c r="AJ935">
        <f t="shared" si="115"/>
        <v>166812.72084805655</v>
      </c>
      <c r="AK935">
        <f t="shared" si="115"/>
        <v>15964.664310954064</v>
      </c>
      <c r="AL935">
        <f t="shared" si="115"/>
        <v>8968.197879858657</v>
      </c>
      <c r="AM935">
        <f t="shared" si="115"/>
        <v>2989.399293286219</v>
      </c>
      <c r="AN935">
        <f t="shared" si="115"/>
        <v>805.6537102473497</v>
      </c>
      <c r="AO935">
        <f t="shared" si="115"/>
        <v>3201.4134275618376</v>
      </c>
      <c r="AP935" s="26">
        <v>0.006</v>
      </c>
      <c r="AS935" s="26">
        <v>0.092</v>
      </c>
      <c r="AW935" s="24">
        <v>5.041</v>
      </c>
    </row>
    <row r="936" spans="1:49" ht="12.75">
      <c r="A936" s="19">
        <v>37694</v>
      </c>
      <c r="B936" s="22">
        <v>73</v>
      </c>
      <c r="C936" s="21">
        <v>0.89768517</v>
      </c>
      <c r="D936" s="20">
        <v>0.89768517</v>
      </c>
      <c r="E936" s="24">
        <v>0</v>
      </c>
      <c r="F936">
        <v>39.06972303</v>
      </c>
      <c r="G936">
        <v>-76.74939293</v>
      </c>
      <c r="H936" s="26">
        <v>1044.6</v>
      </c>
      <c r="I936" s="23">
        <f t="shared" si="110"/>
        <v>1009.4499999999999</v>
      </c>
      <c r="J936">
        <f t="shared" si="111"/>
        <v>31.200921874119082</v>
      </c>
      <c r="K936" s="23">
        <f t="shared" si="112"/>
        <v>274.7009218741191</v>
      </c>
      <c r="L936" s="23">
        <f t="shared" si="109"/>
        <v>293.7199218741191</v>
      </c>
      <c r="M936" s="23">
        <f t="shared" si="113"/>
        <v>284.2104218741191</v>
      </c>
      <c r="N936" s="23">
        <v>4.7</v>
      </c>
      <c r="O936" s="23">
        <v>39.1</v>
      </c>
      <c r="P936" s="23">
        <v>27.7</v>
      </c>
      <c r="Q936" s="23">
        <f t="shared" si="114"/>
        <v>30.15</v>
      </c>
      <c r="AC936">
        <v>20180</v>
      </c>
      <c r="AD936">
        <v>7781</v>
      </c>
      <c r="AE936">
        <v>730</v>
      </c>
      <c r="AF936">
        <v>394</v>
      </c>
      <c r="AG936">
        <v>111</v>
      </c>
      <c r="AH936">
        <v>48</v>
      </c>
      <c r="AI936">
        <v>149</v>
      </c>
      <c r="AJ936">
        <f t="shared" si="115"/>
        <v>164968.19787985866</v>
      </c>
      <c r="AK936">
        <f t="shared" si="115"/>
        <v>15477.03180212014</v>
      </c>
      <c r="AL936">
        <f t="shared" si="115"/>
        <v>8353.356890459363</v>
      </c>
      <c r="AM936">
        <f t="shared" si="115"/>
        <v>2353.356890459364</v>
      </c>
      <c r="AN936">
        <f t="shared" si="115"/>
        <v>1017.6678445229682</v>
      </c>
      <c r="AO936">
        <f t="shared" si="115"/>
        <v>3159.010600706714</v>
      </c>
      <c r="AP936" s="26">
        <v>0.005</v>
      </c>
      <c r="AS936" s="26">
        <v>0.101</v>
      </c>
      <c r="AW936" s="24">
        <v>5.042</v>
      </c>
    </row>
    <row r="937" spans="1:49" ht="12.75">
      <c r="A937" s="19">
        <v>37694</v>
      </c>
      <c r="B937" s="22">
        <v>73</v>
      </c>
      <c r="C937" s="21">
        <v>0.897800922</v>
      </c>
      <c r="D937" s="20">
        <v>0.897800922</v>
      </c>
      <c r="E937" s="24">
        <v>0</v>
      </c>
      <c r="F937">
        <v>39.0708043</v>
      </c>
      <c r="G937">
        <v>-76.75752418</v>
      </c>
      <c r="H937" s="26">
        <v>1047.9</v>
      </c>
      <c r="I937" s="23">
        <f t="shared" si="110"/>
        <v>1012.7500000000001</v>
      </c>
      <c r="J937">
        <f t="shared" si="111"/>
        <v>4.098692764355129</v>
      </c>
      <c r="K937" s="23">
        <f t="shared" si="112"/>
        <v>247.59869276435512</v>
      </c>
      <c r="L937" s="23">
        <f t="shared" si="109"/>
        <v>266.6176927643551</v>
      </c>
      <c r="M937" s="23">
        <f t="shared" si="113"/>
        <v>257.1081927643551</v>
      </c>
      <c r="N937" s="23">
        <v>4.9</v>
      </c>
      <c r="O937" s="23">
        <v>39.5</v>
      </c>
      <c r="P937" s="23">
        <v>33.1</v>
      </c>
      <c r="Q937" s="23">
        <f t="shared" si="114"/>
        <v>30.4</v>
      </c>
      <c r="AD937">
        <v>7988</v>
      </c>
      <c r="AE937">
        <v>770</v>
      </c>
      <c r="AF937">
        <v>412</v>
      </c>
      <c r="AG937">
        <v>151</v>
      </c>
      <c r="AH937">
        <v>64</v>
      </c>
      <c r="AI937">
        <v>141</v>
      </c>
      <c r="AJ937">
        <f t="shared" si="115"/>
        <v>169356.89045936396</v>
      </c>
      <c r="AK937">
        <f t="shared" si="115"/>
        <v>16325.088339222615</v>
      </c>
      <c r="AL937">
        <f t="shared" si="115"/>
        <v>8734.982332155478</v>
      </c>
      <c r="AM937">
        <f t="shared" si="115"/>
        <v>3201.4134275618376</v>
      </c>
      <c r="AN937">
        <f t="shared" si="115"/>
        <v>1356.8904593639575</v>
      </c>
      <c r="AO937">
        <f t="shared" si="115"/>
        <v>2989.399293286219</v>
      </c>
      <c r="AP937" s="26">
        <v>0.006</v>
      </c>
      <c r="AS937" s="26">
        <v>0.093</v>
      </c>
      <c r="AW937" s="24">
        <v>5.041</v>
      </c>
    </row>
    <row r="938" spans="1:49" ht="12.75">
      <c r="A938" s="19">
        <v>37694</v>
      </c>
      <c r="B938" s="22">
        <v>73</v>
      </c>
      <c r="C938" s="21">
        <v>0.897916675</v>
      </c>
      <c r="D938" s="20">
        <v>0.897916675</v>
      </c>
      <c r="E938" s="24">
        <v>0</v>
      </c>
      <c r="F938">
        <v>39.07178664</v>
      </c>
      <c r="G938">
        <v>-76.76472105</v>
      </c>
      <c r="H938" s="26">
        <v>1050</v>
      </c>
      <c r="I938" s="23">
        <f t="shared" si="110"/>
        <v>1014.85</v>
      </c>
      <c r="J938">
        <f t="shared" si="111"/>
        <v>-13.102238500682416</v>
      </c>
      <c r="K938" s="23">
        <f t="shared" si="112"/>
        <v>230.3977614993176</v>
      </c>
      <c r="L938" s="23">
        <f t="shared" si="109"/>
        <v>249.4167614993176</v>
      </c>
      <c r="M938" s="23">
        <f t="shared" si="113"/>
        <v>239.9072614993176</v>
      </c>
      <c r="N938" s="23">
        <v>4.8</v>
      </c>
      <c r="O938" s="23">
        <v>39.5</v>
      </c>
      <c r="P938" s="23">
        <v>89.3</v>
      </c>
      <c r="Q938" s="23">
        <f t="shared" si="114"/>
        <v>61.2</v>
      </c>
      <c r="AD938">
        <v>8163</v>
      </c>
      <c r="AE938">
        <v>812</v>
      </c>
      <c r="AF938">
        <v>439</v>
      </c>
      <c r="AG938">
        <v>152</v>
      </c>
      <c r="AH938">
        <v>58</v>
      </c>
      <c r="AI938">
        <v>191</v>
      </c>
      <c r="AJ938">
        <f t="shared" si="115"/>
        <v>173067.13780918726</v>
      </c>
      <c r="AK938">
        <f t="shared" si="115"/>
        <v>17215.54770318021</v>
      </c>
      <c r="AL938">
        <f t="shared" si="115"/>
        <v>9307.420494699647</v>
      </c>
      <c r="AM938">
        <f t="shared" si="115"/>
        <v>3222.614840989399</v>
      </c>
      <c r="AN938">
        <f t="shared" si="115"/>
        <v>1229.6819787985864</v>
      </c>
      <c r="AO938">
        <f t="shared" si="115"/>
        <v>4049.4699646643107</v>
      </c>
      <c r="AP938" s="26">
        <v>0.006</v>
      </c>
      <c r="AS938" s="26">
        <v>0.093</v>
      </c>
      <c r="AW938" s="24">
        <v>5.041</v>
      </c>
    </row>
    <row r="939" spans="1:49" ht="12.75">
      <c r="A939" s="19">
        <v>37694</v>
      </c>
      <c r="B939" s="22">
        <v>73</v>
      </c>
      <c r="C939" s="21">
        <v>0.898032427</v>
      </c>
      <c r="D939" s="20">
        <v>0.898032427</v>
      </c>
      <c r="E939" s="24">
        <v>0</v>
      </c>
      <c r="F939">
        <v>39.07248663</v>
      </c>
      <c r="G939">
        <v>-76.77137674</v>
      </c>
      <c r="H939" s="26">
        <v>1050.6</v>
      </c>
      <c r="I939" s="23">
        <f t="shared" si="110"/>
        <v>1015.4499999999999</v>
      </c>
      <c r="J939">
        <f t="shared" si="111"/>
        <v>-18.0102530485254</v>
      </c>
      <c r="K939" s="23">
        <f t="shared" si="112"/>
        <v>225.48974695147461</v>
      </c>
      <c r="L939" s="23">
        <f t="shared" si="109"/>
        <v>244.50874695147462</v>
      </c>
      <c r="M939" s="23">
        <f t="shared" si="113"/>
        <v>234.99924695147462</v>
      </c>
      <c r="N939" s="23">
        <v>4.6</v>
      </c>
      <c r="O939" s="23">
        <v>39.5</v>
      </c>
      <c r="P939" s="23">
        <v>106.7</v>
      </c>
      <c r="Q939" s="23">
        <f t="shared" si="114"/>
        <v>98</v>
      </c>
      <c r="AD939">
        <v>8179</v>
      </c>
      <c r="AE939">
        <v>810</v>
      </c>
      <c r="AF939">
        <v>458</v>
      </c>
      <c r="AG939">
        <v>152</v>
      </c>
      <c r="AH939">
        <v>57</v>
      </c>
      <c r="AI939">
        <v>146</v>
      </c>
      <c r="AJ939">
        <f t="shared" si="115"/>
        <v>173406.36042402827</v>
      </c>
      <c r="AK939">
        <f t="shared" si="115"/>
        <v>17173.14487632509</v>
      </c>
      <c r="AL939">
        <f t="shared" si="115"/>
        <v>9710.247349823321</v>
      </c>
      <c r="AM939">
        <f t="shared" si="115"/>
        <v>3222.614840989399</v>
      </c>
      <c r="AN939">
        <f t="shared" si="115"/>
        <v>1208.4805653710248</v>
      </c>
      <c r="AO939">
        <f t="shared" si="115"/>
        <v>3095.406360424028</v>
      </c>
      <c r="AP939" s="26">
        <v>0.004</v>
      </c>
      <c r="AS939" s="26">
        <v>0.091</v>
      </c>
      <c r="AW939" s="24">
        <v>5.041</v>
      </c>
    </row>
    <row r="940" spans="1:49" ht="12.75">
      <c r="A940" s="19">
        <v>37694</v>
      </c>
      <c r="B940" s="22">
        <v>73</v>
      </c>
      <c r="C940" s="21">
        <v>0.898148119</v>
      </c>
      <c r="D940" s="20">
        <v>0.898148119</v>
      </c>
      <c r="E940" s="24">
        <v>1</v>
      </c>
      <c r="F940">
        <v>39.07337115</v>
      </c>
      <c r="G940">
        <v>-76.77763413</v>
      </c>
      <c r="H940" s="26">
        <v>1054.1</v>
      </c>
      <c r="I940" s="23">
        <f t="shared" si="110"/>
        <v>1018.9499999999999</v>
      </c>
      <c r="J940">
        <f t="shared" si="111"/>
        <v>-46.582666021876506</v>
      </c>
      <c r="K940" s="23">
        <f t="shared" si="112"/>
        <v>196.9173339781235</v>
      </c>
      <c r="L940" s="23">
        <f t="shared" si="109"/>
        <v>215.9363339781235</v>
      </c>
      <c r="M940" s="23">
        <f t="shared" si="113"/>
        <v>206.4268339781235</v>
      </c>
      <c r="N940" s="23">
        <v>4.9</v>
      </c>
      <c r="O940" s="23">
        <v>39.6</v>
      </c>
      <c r="P940" s="23">
        <v>48.9</v>
      </c>
      <c r="Q940" s="23">
        <f t="shared" si="114"/>
        <v>77.8</v>
      </c>
      <c r="AD940">
        <v>8072</v>
      </c>
      <c r="AE940">
        <v>781</v>
      </c>
      <c r="AF940">
        <v>454</v>
      </c>
      <c r="AG940">
        <v>164</v>
      </c>
      <c r="AH940">
        <v>63</v>
      </c>
      <c r="AI940">
        <v>181</v>
      </c>
      <c r="AJ940">
        <f t="shared" si="115"/>
        <v>171137.80918727914</v>
      </c>
      <c r="AK940">
        <f t="shared" si="115"/>
        <v>16558.303886925794</v>
      </c>
      <c r="AL940">
        <f t="shared" si="115"/>
        <v>9625.441696113074</v>
      </c>
      <c r="AM940">
        <f t="shared" si="115"/>
        <v>3477.031802120141</v>
      </c>
      <c r="AN940">
        <f t="shared" si="115"/>
        <v>1335.6890459363958</v>
      </c>
      <c r="AO940">
        <f t="shared" si="115"/>
        <v>3837.4558303886924</v>
      </c>
      <c r="AP940" s="26">
        <v>0.004</v>
      </c>
      <c r="AS940" s="26">
        <v>0.081</v>
      </c>
      <c r="AW940" s="24">
        <v>5.04</v>
      </c>
    </row>
    <row r="941" spans="1:49" ht="12.75">
      <c r="A941" s="19">
        <v>37694</v>
      </c>
      <c r="B941" s="22">
        <v>73</v>
      </c>
      <c r="C941" s="21">
        <v>0.898263872</v>
      </c>
      <c r="D941" s="20">
        <v>0.898263872</v>
      </c>
      <c r="E941" s="24">
        <v>0</v>
      </c>
      <c r="F941">
        <v>39.07499</v>
      </c>
      <c r="G941">
        <v>-76.78304542</v>
      </c>
      <c r="H941" s="26">
        <v>1057.7</v>
      </c>
      <c r="I941" s="23">
        <f t="shared" si="110"/>
        <v>1022.5500000000001</v>
      </c>
      <c r="J941">
        <f t="shared" si="111"/>
        <v>-75.86922583156677</v>
      </c>
      <c r="K941" s="23">
        <f t="shared" si="112"/>
        <v>167.63077416843322</v>
      </c>
      <c r="L941" s="23">
        <f t="shared" si="109"/>
        <v>186.64977416843323</v>
      </c>
      <c r="M941" s="23">
        <f t="shared" si="113"/>
        <v>177.14027416843322</v>
      </c>
      <c r="N941" s="23">
        <v>5</v>
      </c>
      <c r="O941" s="23">
        <v>39.6</v>
      </c>
      <c r="P941" s="23">
        <v>81.3</v>
      </c>
      <c r="Q941" s="23">
        <f t="shared" si="114"/>
        <v>65.1</v>
      </c>
      <c r="AD941">
        <v>8032</v>
      </c>
      <c r="AE941">
        <v>864</v>
      </c>
      <c r="AF941">
        <v>473</v>
      </c>
      <c r="AG941">
        <v>160</v>
      </c>
      <c r="AH941">
        <v>56</v>
      </c>
      <c r="AI941">
        <v>186</v>
      </c>
      <c r="AJ941">
        <f t="shared" si="115"/>
        <v>170289.75265017667</v>
      </c>
      <c r="AK941">
        <f t="shared" si="115"/>
        <v>18318.021201413427</v>
      </c>
      <c r="AL941">
        <f t="shared" si="115"/>
        <v>10028.26855123675</v>
      </c>
      <c r="AM941">
        <f t="shared" si="115"/>
        <v>3392.226148409894</v>
      </c>
      <c r="AN941">
        <f t="shared" si="115"/>
        <v>1187.279151943463</v>
      </c>
      <c r="AO941">
        <f t="shared" si="115"/>
        <v>3943.462897526502</v>
      </c>
      <c r="AP941" s="26">
        <v>0.005</v>
      </c>
      <c r="AS941" s="26">
        <v>0.07</v>
      </c>
      <c r="AW941" s="24">
        <v>5.039</v>
      </c>
    </row>
    <row r="942" spans="1:49" ht="12.75">
      <c r="A942" s="19">
        <v>37694</v>
      </c>
      <c r="B942" s="22">
        <v>73</v>
      </c>
      <c r="C942" s="21">
        <v>0.898379624</v>
      </c>
      <c r="D942" s="20">
        <v>0.898379624</v>
      </c>
      <c r="E942" s="24">
        <v>0</v>
      </c>
      <c r="F942">
        <v>39.07946713</v>
      </c>
      <c r="G942">
        <v>-76.78544533</v>
      </c>
      <c r="H942" s="26">
        <v>1061.3</v>
      </c>
      <c r="I942" s="23">
        <f t="shared" si="110"/>
        <v>1026.1499999999999</v>
      </c>
      <c r="J942">
        <f t="shared" si="111"/>
        <v>-105.05286004674839</v>
      </c>
      <c r="K942" s="23">
        <f t="shared" si="112"/>
        <v>138.44713995325162</v>
      </c>
      <c r="L942" s="23">
        <f t="shared" si="109"/>
        <v>157.46613995325163</v>
      </c>
      <c r="M942" s="23">
        <f t="shared" si="113"/>
        <v>147.95663995325162</v>
      </c>
      <c r="N942" s="23">
        <v>5.5</v>
      </c>
      <c r="O942" s="23">
        <v>39.6</v>
      </c>
      <c r="P942" s="23">
        <v>106.5</v>
      </c>
      <c r="Q942" s="23">
        <f t="shared" si="114"/>
        <v>93.9</v>
      </c>
      <c r="AC942">
        <v>18301</v>
      </c>
      <c r="AD942">
        <v>8439</v>
      </c>
      <c r="AE942">
        <v>970</v>
      </c>
      <c r="AF942">
        <v>556</v>
      </c>
      <c r="AG942">
        <v>222</v>
      </c>
      <c r="AH942">
        <v>85</v>
      </c>
      <c r="AI942">
        <v>337</v>
      </c>
      <c r="AJ942">
        <f t="shared" si="115"/>
        <v>178918.72791519435</v>
      </c>
      <c r="AK942">
        <f t="shared" si="115"/>
        <v>20565.37102473498</v>
      </c>
      <c r="AL942">
        <f t="shared" si="115"/>
        <v>11787.985865724382</v>
      </c>
      <c r="AM942">
        <f t="shared" si="115"/>
        <v>4706.713780918728</v>
      </c>
      <c r="AN942">
        <f t="shared" si="115"/>
        <v>1802.1201413427561</v>
      </c>
      <c r="AO942">
        <f t="shared" si="115"/>
        <v>7144.876325088339</v>
      </c>
      <c r="AP942" s="26">
        <v>0.004</v>
      </c>
      <c r="AS942" s="26">
        <v>0.101</v>
      </c>
      <c r="AW942" s="24">
        <v>5.039</v>
      </c>
    </row>
    <row r="943" spans="1:49" ht="12.75">
      <c r="A943" s="19">
        <v>37694</v>
      </c>
      <c r="B943" s="22">
        <v>73</v>
      </c>
      <c r="C943" s="21">
        <v>0.898495376</v>
      </c>
      <c r="D943" s="20">
        <v>0.898495376</v>
      </c>
      <c r="E943" s="24">
        <v>0</v>
      </c>
      <c r="F943">
        <v>39.08358091</v>
      </c>
      <c r="G943">
        <v>-76.78311163</v>
      </c>
      <c r="H943" s="26">
        <v>1067.4</v>
      </c>
      <c r="I943" s="23">
        <f t="shared" si="110"/>
        <v>1032.25</v>
      </c>
      <c r="J943">
        <f t="shared" si="111"/>
        <v>-154.26997203053406</v>
      </c>
      <c r="K943" s="23">
        <f t="shared" si="112"/>
        <v>89.23002796946594</v>
      </c>
      <c r="L943" s="23">
        <f t="shared" si="109"/>
        <v>108.24902796946594</v>
      </c>
      <c r="M943" s="23">
        <f t="shared" si="113"/>
        <v>98.73952796946594</v>
      </c>
      <c r="N943" s="23">
        <v>5.8</v>
      </c>
      <c r="O943" s="23">
        <v>39.5</v>
      </c>
      <c r="P943" s="23">
        <v>83.3</v>
      </c>
      <c r="Q943" s="23">
        <f t="shared" si="114"/>
        <v>94.9</v>
      </c>
      <c r="AD943">
        <v>8225</v>
      </c>
      <c r="AE943">
        <v>862</v>
      </c>
      <c r="AF943">
        <v>490</v>
      </c>
      <c r="AG943">
        <v>195</v>
      </c>
      <c r="AH943">
        <v>80</v>
      </c>
      <c r="AI943">
        <v>305</v>
      </c>
      <c r="AJ943">
        <f t="shared" si="115"/>
        <v>174381.62544169612</v>
      </c>
      <c r="AK943">
        <f t="shared" si="115"/>
        <v>18275.618374558304</v>
      </c>
      <c r="AL943">
        <f t="shared" si="115"/>
        <v>10388.6925795053</v>
      </c>
      <c r="AM943">
        <f t="shared" si="115"/>
        <v>4134.275618374558</v>
      </c>
      <c r="AN943">
        <f t="shared" si="115"/>
        <v>1696.113074204947</v>
      </c>
      <c r="AO943">
        <f t="shared" si="115"/>
        <v>6466.43109540636</v>
      </c>
      <c r="AP943" s="26">
        <v>0.003</v>
      </c>
      <c r="AS943" s="26">
        <v>0.122</v>
      </c>
      <c r="AW943" s="24">
        <v>5.04</v>
      </c>
    </row>
    <row r="944" spans="1:49" ht="12.75">
      <c r="A944" s="19">
        <v>37694</v>
      </c>
      <c r="B944" s="22">
        <v>73</v>
      </c>
      <c r="C944" s="21">
        <v>0.898611128</v>
      </c>
      <c r="D944" s="20">
        <v>0.898611128</v>
      </c>
      <c r="E944" s="24">
        <v>0</v>
      </c>
      <c r="F944">
        <v>39.08584503</v>
      </c>
      <c r="G944">
        <v>-76.77887036</v>
      </c>
      <c r="H944" s="26">
        <v>1071.4</v>
      </c>
      <c r="I944" s="23">
        <f t="shared" si="110"/>
        <v>1036.25</v>
      </c>
      <c r="J944">
        <f t="shared" si="111"/>
        <v>-186.38585009788267</v>
      </c>
      <c r="K944" s="23">
        <f t="shared" si="112"/>
        <v>57.11414990211733</v>
      </c>
      <c r="L944" s="23">
        <f t="shared" si="109"/>
        <v>76.13314990211734</v>
      </c>
      <c r="M944" s="23">
        <f t="shared" si="113"/>
        <v>66.62364990211734</v>
      </c>
      <c r="N944" s="23">
        <v>6.2</v>
      </c>
      <c r="O944" s="23">
        <v>39.3</v>
      </c>
      <c r="P944" s="23">
        <v>108.2</v>
      </c>
      <c r="Q944" s="23">
        <f t="shared" si="114"/>
        <v>95.75</v>
      </c>
      <c r="AD944">
        <v>8105</v>
      </c>
      <c r="AE944">
        <v>863</v>
      </c>
      <c r="AF944">
        <v>504</v>
      </c>
      <c r="AG944">
        <v>203</v>
      </c>
      <c r="AH944">
        <v>65</v>
      </c>
      <c r="AI944">
        <v>208</v>
      </c>
      <c r="AJ944">
        <f t="shared" si="115"/>
        <v>171837.4558303887</v>
      </c>
      <c r="AK944">
        <f t="shared" si="115"/>
        <v>18296.819787985864</v>
      </c>
      <c r="AL944">
        <f t="shared" si="115"/>
        <v>10685.512367491167</v>
      </c>
      <c r="AM944">
        <f t="shared" si="115"/>
        <v>4303.886925795053</v>
      </c>
      <c r="AN944">
        <f t="shared" si="115"/>
        <v>1378.0918727915193</v>
      </c>
      <c r="AO944">
        <f t="shared" si="115"/>
        <v>4409.893992932862</v>
      </c>
      <c r="AP944" s="26">
        <v>0.002</v>
      </c>
      <c r="AS944" s="26">
        <v>0.129</v>
      </c>
      <c r="AW944" s="24">
        <v>5.04</v>
      </c>
    </row>
    <row r="945" spans="1:49" ht="12.75">
      <c r="A945" s="19">
        <v>37694</v>
      </c>
      <c r="B945" s="22">
        <v>73</v>
      </c>
      <c r="C945" s="21">
        <v>0.898726881</v>
      </c>
      <c r="D945" s="20">
        <v>0.898726881</v>
      </c>
      <c r="E945" s="24">
        <v>0</v>
      </c>
      <c r="F945">
        <v>39.08627078</v>
      </c>
      <c r="G945">
        <v>-76.77396058</v>
      </c>
      <c r="H945" s="26">
        <v>1073.6</v>
      </c>
      <c r="I945" s="23">
        <f t="shared" si="110"/>
        <v>1038.4499999999998</v>
      </c>
      <c r="J945">
        <f t="shared" si="111"/>
        <v>-203.99678166941416</v>
      </c>
      <c r="K945" s="23">
        <f t="shared" si="112"/>
        <v>39.50321833058584</v>
      </c>
      <c r="L945" s="23">
        <f t="shared" si="109"/>
        <v>58.522218330585844</v>
      </c>
      <c r="M945" s="23">
        <f t="shared" si="113"/>
        <v>49.01271833058584</v>
      </c>
      <c r="N945" s="23">
        <v>6.3</v>
      </c>
      <c r="O945" s="23">
        <v>39.1</v>
      </c>
      <c r="P945" s="23">
        <v>180.9</v>
      </c>
      <c r="Q945" s="23">
        <f t="shared" si="114"/>
        <v>144.55</v>
      </c>
      <c r="AD945">
        <v>7976</v>
      </c>
      <c r="AE945">
        <v>761</v>
      </c>
      <c r="AF945">
        <v>445</v>
      </c>
      <c r="AG945">
        <v>161</v>
      </c>
      <c r="AH945">
        <v>56</v>
      </c>
      <c r="AI945">
        <v>166</v>
      </c>
      <c r="AJ945">
        <f t="shared" si="115"/>
        <v>169102.47349823322</v>
      </c>
      <c r="AK945">
        <f t="shared" si="115"/>
        <v>16134.275618374559</v>
      </c>
      <c r="AL945">
        <f t="shared" si="115"/>
        <v>9434.628975265017</v>
      </c>
      <c r="AM945">
        <f t="shared" si="115"/>
        <v>3413.427561837456</v>
      </c>
      <c r="AN945">
        <f t="shared" si="115"/>
        <v>1187.279151943463</v>
      </c>
      <c r="AO945">
        <f t="shared" si="115"/>
        <v>3519.434628975265</v>
      </c>
      <c r="AP945" s="26">
        <v>0.004</v>
      </c>
      <c r="AS945" s="26">
        <v>0.209</v>
      </c>
      <c r="AW945" s="24">
        <v>5.041</v>
      </c>
    </row>
    <row r="946" spans="1:49" ht="12.75">
      <c r="A946" s="19">
        <v>37694</v>
      </c>
      <c r="B946" s="22">
        <v>73</v>
      </c>
      <c r="C946" s="21">
        <v>0.898842573</v>
      </c>
      <c r="D946" s="20">
        <v>0.898842573</v>
      </c>
      <c r="E946" s="24">
        <v>0</v>
      </c>
      <c r="F946">
        <v>39.08590029</v>
      </c>
      <c r="G946">
        <v>-76.76911621</v>
      </c>
      <c r="H946" s="26">
        <v>1076.9</v>
      </c>
      <c r="I946" s="23">
        <f t="shared" si="110"/>
        <v>1041.75</v>
      </c>
      <c r="J946">
        <f t="shared" si="111"/>
        <v>-230.34334691825396</v>
      </c>
      <c r="K946" s="23">
        <f t="shared" si="112"/>
        <v>13.156653081746043</v>
      </c>
      <c r="L946" s="23">
        <f t="shared" si="109"/>
        <v>32.17565308174605</v>
      </c>
      <c r="M946" s="23">
        <f t="shared" si="113"/>
        <v>22.666153081746046</v>
      </c>
      <c r="N946" s="23">
        <v>6.5</v>
      </c>
      <c r="O946" s="23">
        <v>39.2</v>
      </c>
      <c r="P946" s="23">
        <v>154.5</v>
      </c>
      <c r="Q946" s="23">
        <f t="shared" si="114"/>
        <v>167.7</v>
      </c>
      <c r="AD946">
        <v>7832</v>
      </c>
      <c r="AE946">
        <v>814</v>
      </c>
      <c r="AF946">
        <v>459</v>
      </c>
      <c r="AG946">
        <v>158</v>
      </c>
      <c r="AH946">
        <v>58</v>
      </c>
      <c r="AI946">
        <v>154</v>
      </c>
      <c r="AJ946">
        <f t="shared" si="115"/>
        <v>166049.4699646643</v>
      </c>
      <c r="AK946">
        <f t="shared" si="115"/>
        <v>17257.950530035334</v>
      </c>
      <c r="AL946">
        <f t="shared" si="115"/>
        <v>9731.448763250883</v>
      </c>
      <c r="AM946">
        <f t="shared" si="115"/>
        <v>3349.8233215547702</v>
      </c>
      <c r="AN946">
        <f t="shared" si="115"/>
        <v>1229.6819787985864</v>
      </c>
      <c r="AO946">
        <f t="shared" si="115"/>
        <v>3265.0176678445227</v>
      </c>
      <c r="AP946" s="26">
        <v>0.006</v>
      </c>
      <c r="AS946" s="26">
        <v>0.222</v>
      </c>
      <c r="AW946" s="24">
        <v>5.041</v>
      </c>
    </row>
    <row r="947" spans="1:49" ht="12.75">
      <c r="A947" s="19">
        <v>37694</v>
      </c>
      <c r="B947" s="22">
        <v>73</v>
      </c>
      <c r="C947" s="21">
        <v>0.898958325</v>
      </c>
      <c r="D947" s="20">
        <v>0.898958325</v>
      </c>
      <c r="E947" s="24">
        <v>0</v>
      </c>
      <c r="F947">
        <v>39.08560123</v>
      </c>
      <c r="G947">
        <v>-76.7646048</v>
      </c>
      <c r="H947" s="26">
        <v>1076.4</v>
      </c>
      <c r="I947" s="23">
        <f t="shared" si="110"/>
        <v>1041.25</v>
      </c>
      <c r="J947">
        <f t="shared" si="111"/>
        <v>-226.3568123376077</v>
      </c>
      <c r="K947" s="23">
        <f t="shared" si="112"/>
        <v>17.143187662392307</v>
      </c>
      <c r="L947" s="23">
        <f t="shared" si="109"/>
        <v>36.16218766239231</v>
      </c>
      <c r="M947" s="23">
        <f t="shared" si="113"/>
        <v>26.65268766239231</v>
      </c>
      <c r="N947" s="23">
        <v>6.5</v>
      </c>
      <c r="O947" s="23">
        <v>39.3</v>
      </c>
      <c r="P947" s="23">
        <v>216.3</v>
      </c>
      <c r="Q947" s="23">
        <f t="shared" si="114"/>
        <v>185.4</v>
      </c>
      <c r="AD947">
        <v>7870</v>
      </c>
      <c r="AE947">
        <v>776</v>
      </c>
      <c r="AF947">
        <v>427</v>
      </c>
      <c r="AG947">
        <v>164</v>
      </c>
      <c r="AH947">
        <v>53</v>
      </c>
      <c r="AI947">
        <v>157</v>
      </c>
      <c r="AJ947">
        <f t="shared" si="115"/>
        <v>166855.12367491165</v>
      </c>
      <c r="AK947">
        <f t="shared" si="115"/>
        <v>16452.296819787985</v>
      </c>
      <c r="AL947">
        <f t="shared" si="115"/>
        <v>9053.003533568904</v>
      </c>
      <c r="AM947">
        <f t="shared" si="115"/>
        <v>3477.031802120141</v>
      </c>
      <c r="AN947">
        <f t="shared" si="115"/>
        <v>1123.6749116607773</v>
      </c>
      <c r="AO947">
        <f t="shared" si="115"/>
        <v>3328.6219081272084</v>
      </c>
      <c r="AP947" s="26">
        <v>0.004</v>
      </c>
      <c r="AS947" s="26">
        <v>0.261</v>
      </c>
      <c r="AW947" s="24">
        <v>5.042</v>
      </c>
    </row>
    <row r="948" spans="1:49" ht="12.75">
      <c r="A948" s="19">
        <v>37694</v>
      </c>
      <c r="B948" s="22">
        <v>73</v>
      </c>
      <c r="C948" s="21">
        <v>0.899074078</v>
      </c>
      <c r="D948" s="20">
        <v>0.899074078</v>
      </c>
      <c r="E948" s="24">
        <v>0</v>
      </c>
      <c r="F948">
        <v>39.08536614</v>
      </c>
      <c r="G948">
        <v>-76.76067669</v>
      </c>
      <c r="H948" s="26">
        <v>1075.6</v>
      </c>
      <c r="I948" s="23">
        <f t="shared" si="110"/>
        <v>1040.4499999999998</v>
      </c>
      <c r="J948">
        <f t="shared" si="111"/>
        <v>-219.9743735379356</v>
      </c>
      <c r="K948" s="23">
        <f t="shared" si="112"/>
        <v>23.525626462064395</v>
      </c>
      <c r="L948" s="23">
        <f t="shared" si="109"/>
        <v>42.5446264620644</v>
      </c>
      <c r="M948" s="23">
        <f t="shared" si="113"/>
        <v>33.0351264620644</v>
      </c>
      <c r="N948" s="23">
        <v>6.1</v>
      </c>
      <c r="O948" s="23">
        <v>39.4</v>
      </c>
      <c r="P948" s="23">
        <v>380.3</v>
      </c>
      <c r="Q948" s="23">
        <f t="shared" si="114"/>
        <v>298.3</v>
      </c>
      <c r="AC948">
        <v>17961</v>
      </c>
      <c r="AD948">
        <v>7970</v>
      </c>
      <c r="AE948">
        <v>779</v>
      </c>
      <c r="AF948">
        <v>421</v>
      </c>
      <c r="AG948">
        <v>158</v>
      </c>
      <c r="AH948">
        <v>59</v>
      </c>
      <c r="AI948">
        <v>127</v>
      </c>
      <c r="AJ948">
        <f t="shared" si="115"/>
        <v>168975.26501766784</v>
      </c>
      <c r="AK948">
        <f t="shared" si="115"/>
        <v>16515.90106007067</v>
      </c>
      <c r="AL948">
        <f t="shared" si="115"/>
        <v>8925.795053003534</v>
      </c>
      <c r="AM948">
        <f t="shared" si="115"/>
        <v>3349.8233215547702</v>
      </c>
      <c r="AN948">
        <f t="shared" si="115"/>
        <v>1250.8833922261483</v>
      </c>
      <c r="AO948">
        <f t="shared" si="115"/>
        <v>2692.5795053003535</v>
      </c>
      <c r="AP948" s="26">
        <v>0.004</v>
      </c>
      <c r="AS948" s="26">
        <v>0.351</v>
      </c>
      <c r="AW948" s="24">
        <v>5.04</v>
      </c>
    </row>
    <row r="949" spans="1:49" ht="12.75">
      <c r="A949" s="19">
        <v>37694</v>
      </c>
      <c r="B949" s="22">
        <v>73</v>
      </c>
      <c r="C949" s="21">
        <v>0.89918983</v>
      </c>
      <c r="D949" s="20">
        <v>0.89918983</v>
      </c>
      <c r="E949" s="24">
        <v>0</v>
      </c>
      <c r="F949">
        <v>39.08522095</v>
      </c>
      <c r="G949">
        <v>-76.75763205</v>
      </c>
      <c r="H949" s="26">
        <v>1075.4</v>
      </c>
      <c r="I949" s="23">
        <f t="shared" si="110"/>
        <v>1040.25</v>
      </c>
      <c r="J949">
        <f t="shared" si="111"/>
        <v>-218.37799704972144</v>
      </c>
      <c r="K949" s="23">
        <f t="shared" si="112"/>
        <v>25.122002950278556</v>
      </c>
      <c r="L949" s="23">
        <f t="shared" si="109"/>
        <v>44.14100295027856</v>
      </c>
      <c r="M949" s="23">
        <f t="shared" si="113"/>
        <v>34.63150295027856</v>
      </c>
      <c r="N949" s="23">
        <v>6.1</v>
      </c>
      <c r="O949" s="23">
        <v>39.4</v>
      </c>
      <c r="P949" s="23">
        <v>478.6</v>
      </c>
      <c r="Q949" s="23">
        <f t="shared" si="114"/>
        <v>429.45000000000005</v>
      </c>
      <c r="AD949">
        <v>8155</v>
      </c>
      <c r="AE949">
        <v>805</v>
      </c>
      <c r="AF949">
        <v>440</v>
      </c>
      <c r="AG949">
        <v>152</v>
      </c>
      <c r="AH949">
        <v>54</v>
      </c>
      <c r="AI949">
        <v>157</v>
      </c>
      <c r="AJ949">
        <f t="shared" si="115"/>
        <v>172897.52650176678</v>
      </c>
      <c r="AK949">
        <f t="shared" si="115"/>
        <v>17067.13780918728</v>
      </c>
      <c r="AL949">
        <f t="shared" si="115"/>
        <v>9328.621908127208</v>
      </c>
      <c r="AM949">
        <f t="shared" si="115"/>
        <v>3222.614840989399</v>
      </c>
      <c r="AN949">
        <f t="shared" si="115"/>
        <v>1144.8763250883392</v>
      </c>
      <c r="AO949">
        <f t="shared" si="115"/>
        <v>3328.6219081272084</v>
      </c>
      <c r="AP949" s="26">
        <v>0.004</v>
      </c>
      <c r="AS949" s="26">
        <v>0.372</v>
      </c>
      <c r="AW949" s="24">
        <v>5.041</v>
      </c>
    </row>
    <row r="950" spans="1:49" ht="12.75">
      <c r="A950" s="19">
        <v>37694</v>
      </c>
      <c r="B950" s="22">
        <v>73</v>
      </c>
      <c r="C950" s="21">
        <v>0.899305582</v>
      </c>
      <c r="D950" s="20">
        <v>0.899305582</v>
      </c>
      <c r="E950" s="24">
        <v>0</v>
      </c>
      <c r="F950">
        <v>39.08510864</v>
      </c>
      <c r="G950">
        <v>-76.75559002</v>
      </c>
      <c r="H950" s="26">
        <v>1075</v>
      </c>
      <c r="I950" s="23">
        <f t="shared" si="110"/>
        <v>1039.85</v>
      </c>
      <c r="J950">
        <f t="shared" si="111"/>
        <v>-215.18432310160014</v>
      </c>
      <c r="K950" s="23">
        <f t="shared" si="112"/>
        <v>28.315676898399857</v>
      </c>
      <c r="L950" s="23">
        <f t="shared" si="109"/>
        <v>47.33467689839986</v>
      </c>
      <c r="M950" s="23">
        <f t="shared" si="113"/>
        <v>37.82517689839986</v>
      </c>
      <c r="N950" s="23">
        <v>5.9</v>
      </c>
      <c r="O950" s="23">
        <v>39.5</v>
      </c>
      <c r="P950" s="23">
        <v>363.9</v>
      </c>
      <c r="Q950" s="23">
        <f t="shared" si="114"/>
        <v>421.25</v>
      </c>
      <c r="AD950">
        <v>7963</v>
      </c>
      <c r="AE950">
        <v>735</v>
      </c>
      <c r="AF950">
        <v>459</v>
      </c>
      <c r="AG950">
        <v>149</v>
      </c>
      <c r="AH950">
        <v>59</v>
      </c>
      <c r="AI950">
        <v>132</v>
      </c>
      <c r="AJ950">
        <f t="shared" si="115"/>
        <v>168826.8551236749</v>
      </c>
      <c r="AK950">
        <f t="shared" si="115"/>
        <v>15583.03886925795</v>
      </c>
      <c r="AL950">
        <f t="shared" si="115"/>
        <v>9731.448763250883</v>
      </c>
      <c r="AM950">
        <f t="shared" si="115"/>
        <v>3159.010600706714</v>
      </c>
      <c r="AN950">
        <f t="shared" si="115"/>
        <v>1250.8833922261483</v>
      </c>
      <c r="AO950">
        <f t="shared" si="115"/>
        <v>2798.5865724381624</v>
      </c>
      <c r="AP950" s="26">
        <v>0.004</v>
      </c>
      <c r="AS950" s="26">
        <v>0.371</v>
      </c>
      <c r="AW950" s="24">
        <v>5.039</v>
      </c>
    </row>
    <row r="951" spans="1:49" ht="12.75">
      <c r="A951" s="19">
        <v>37694</v>
      </c>
      <c r="B951" s="22">
        <v>73</v>
      </c>
      <c r="C951" s="21">
        <v>0.899421275</v>
      </c>
      <c r="D951" s="20">
        <v>0.899421275</v>
      </c>
      <c r="E951" s="24">
        <v>0</v>
      </c>
      <c r="F951">
        <v>39.08513591</v>
      </c>
      <c r="G951">
        <v>-76.75444614</v>
      </c>
      <c r="H951" s="26">
        <v>1075.2</v>
      </c>
      <c r="I951" s="23">
        <f t="shared" si="110"/>
        <v>1040.05</v>
      </c>
      <c r="J951">
        <f t="shared" si="111"/>
        <v>-216.7813136102967</v>
      </c>
      <c r="K951" s="23">
        <f t="shared" si="112"/>
        <v>26.718686389703294</v>
      </c>
      <c r="L951" s="23">
        <f t="shared" si="109"/>
        <v>45.7376863897033</v>
      </c>
      <c r="M951" s="23">
        <f t="shared" si="113"/>
        <v>36.228186389703296</v>
      </c>
      <c r="N951" s="23">
        <v>6.1</v>
      </c>
      <c r="O951" s="23">
        <v>39.6</v>
      </c>
      <c r="P951" s="23">
        <v>184.6</v>
      </c>
      <c r="Q951" s="23">
        <f t="shared" si="114"/>
        <v>274.25</v>
      </c>
      <c r="AD951">
        <v>7922</v>
      </c>
      <c r="AE951">
        <v>786</v>
      </c>
      <c r="AF951">
        <v>434</v>
      </c>
      <c r="AG951">
        <v>138</v>
      </c>
      <c r="AH951">
        <v>53</v>
      </c>
      <c r="AI951">
        <v>147</v>
      </c>
      <c r="AJ951">
        <f t="shared" si="115"/>
        <v>167957.59717314487</v>
      </c>
      <c r="AK951">
        <f t="shared" si="115"/>
        <v>16664.310954063603</v>
      </c>
      <c r="AL951">
        <f t="shared" si="115"/>
        <v>9201.413427561838</v>
      </c>
      <c r="AM951">
        <f t="shared" si="115"/>
        <v>2925.7950530035337</v>
      </c>
      <c r="AN951">
        <f t="shared" si="115"/>
        <v>1123.6749116607773</v>
      </c>
      <c r="AO951">
        <f t="shared" si="115"/>
        <v>3116.60777385159</v>
      </c>
      <c r="AP951" s="26">
        <v>0.006</v>
      </c>
      <c r="AS951" s="26">
        <v>0.341</v>
      </c>
      <c r="AW951" s="24">
        <v>5.041</v>
      </c>
    </row>
    <row r="952" spans="1:49" ht="12.75">
      <c r="A952" s="19">
        <v>37694</v>
      </c>
      <c r="B952" s="22">
        <v>73</v>
      </c>
      <c r="C952" s="21">
        <v>0.899537027</v>
      </c>
      <c r="D952" s="20">
        <v>0.899537027</v>
      </c>
      <c r="E952" s="24">
        <v>0</v>
      </c>
      <c r="F952">
        <v>39.08543149</v>
      </c>
      <c r="G952">
        <v>-76.7541504</v>
      </c>
      <c r="H952" s="26">
        <v>1074.9</v>
      </c>
      <c r="I952" s="23">
        <f t="shared" si="110"/>
        <v>1039.75</v>
      </c>
      <c r="J952">
        <f t="shared" si="111"/>
        <v>-214.38571265936173</v>
      </c>
      <c r="K952" s="23">
        <f t="shared" si="112"/>
        <v>29.11428734063827</v>
      </c>
      <c r="L952" s="23">
        <f t="shared" si="109"/>
        <v>48.133287340638276</v>
      </c>
      <c r="M952" s="23">
        <f t="shared" si="113"/>
        <v>38.62378734063827</v>
      </c>
      <c r="N952" s="23">
        <v>6.2</v>
      </c>
      <c r="O952" s="23">
        <v>39.4</v>
      </c>
      <c r="P952" s="23">
        <v>129.9</v>
      </c>
      <c r="Q952" s="23">
        <f t="shared" si="114"/>
        <v>157.25</v>
      </c>
      <c r="AD952">
        <v>7914</v>
      </c>
      <c r="AE952">
        <v>755</v>
      </c>
      <c r="AF952">
        <v>414</v>
      </c>
      <c r="AG952">
        <v>124</v>
      </c>
      <c r="AH952">
        <v>56</v>
      </c>
      <c r="AI952">
        <v>144</v>
      </c>
      <c r="AJ952">
        <f t="shared" si="115"/>
        <v>167787.9858657244</v>
      </c>
      <c r="AK952">
        <f t="shared" si="115"/>
        <v>16007.067137809187</v>
      </c>
      <c r="AL952">
        <f t="shared" si="115"/>
        <v>8777.3851590106</v>
      </c>
      <c r="AM952">
        <f t="shared" si="115"/>
        <v>2628.975265017668</v>
      </c>
      <c r="AN952">
        <f t="shared" si="115"/>
        <v>1187.279151943463</v>
      </c>
      <c r="AO952">
        <f t="shared" si="115"/>
        <v>3053.0035335689045</v>
      </c>
      <c r="AP952" s="26">
        <v>0.005</v>
      </c>
      <c r="AS952" s="26">
        <v>0.391</v>
      </c>
      <c r="AW952" s="24">
        <v>5.04</v>
      </c>
    </row>
    <row r="953" spans="1:49" ht="12.75">
      <c r="A953" s="19">
        <v>37694</v>
      </c>
      <c r="B953" s="22">
        <v>73</v>
      </c>
      <c r="C953" s="21">
        <v>0.899652779</v>
      </c>
      <c r="D953" s="20">
        <v>0.899652779</v>
      </c>
      <c r="E953" s="24">
        <v>0</v>
      </c>
      <c r="F953">
        <v>39.08586586</v>
      </c>
      <c r="G953">
        <v>-76.75413447</v>
      </c>
      <c r="H953" s="26">
        <v>1075</v>
      </c>
      <c r="I953" s="23">
        <f t="shared" si="110"/>
        <v>1039.85</v>
      </c>
      <c r="J953">
        <f t="shared" si="111"/>
        <v>-215.18432310160014</v>
      </c>
      <c r="K953" s="23">
        <f t="shared" si="112"/>
        <v>28.315676898399857</v>
      </c>
      <c r="L953" s="23">
        <f t="shared" si="109"/>
        <v>47.33467689839986</v>
      </c>
      <c r="M953" s="23">
        <f t="shared" si="113"/>
        <v>37.82517689839986</v>
      </c>
      <c r="N953" s="23">
        <v>6.6</v>
      </c>
      <c r="O953" s="23">
        <v>39.4</v>
      </c>
      <c r="P953" s="23">
        <v>125.2</v>
      </c>
      <c r="Q953" s="23">
        <f t="shared" si="114"/>
        <v>127.55000000000001</v>
      </c>
      <c r="AD953">
        <v>7939</v>
      </c>
      <c r="AE953">
        <v>793</v>
      </c>
      <c r="AF953">
        <v>460</v>
      </c>
      <c r="AG953">
        <v>136</v>
      </c>
      <c r="AH953">
        <v>53</v>
      </c>
      <c r="AI953">
        <v>172</v>
      </c>
      <c r="AJ953">
        <f t="shared" si="115"/>
        <v>168318.02120141342</v>
      </c>
      <c r="AK953">
        <f t="shared" si="115"/>
        <v>16812.720848056535</v>
      </c>
      <c r="AL953">
        <f t="shared" si="115"/>
        <v>9752.650176678446</v>
      </c>
      <c r="AM953">
        <f t="shared" si="115"/>
        <v>2883.39222614841</v>
      </c>
      <c r="AN953">
        <f t="shared" si="115"/>
        <v>1123.6749116607773</v>
      </c>
      <c r="AO953">
        <f t="shared" si="115"/>
        <v>3646.643109540636</v>
      </c>
      <c r="AP953" s="26">
        <v>0.005</v>
      </c>
      <c r="AS953" s="26">
        <v>0.421</v>
      </c>
      <c r="AW953" s="24">
        <v>5.041</v>
      </c>
    </row>
    <row r="954" spans="1:49" ht="12.75">
      <c r="A954" s="19">
        <v>37694</v>
      </c>
      <c r="B954" s="22">
        <v>73</v>
      </c>
      <c r="C954" s="21">
        <v>0.899768531</v>
      </c>
      <c r="D954" s="20">
        <v>0.899768531</v>
      </c>
      <c r="E954" s="24">
        <v>0</v>
      </c>
      <c r="F954">
        <v>39.08626829</v>
      </c>
      <c r="G954">
        <v>-76.75415666</v>
      </c>
      <c r="H954" s="26">
        <v>1075.2</v>
      </c>
      <c r="I954" s="23">
        <f t="shared" si="110"/>
        <v>1040.05</v>
      </c>
      <c r="J954">
        <f t="shared" si="111"/>
        <v>-216.7813136102967</v>
      </c>
      <c r="K954" s="23">
        <f t="shared" si="112"/>
        <v>26.718686389703294</v>
      </c>
      <c r="L954" s="23">
        <f t="shared" si="109"/>
        <v>45.7376863897033</v>
      </c>
      <c r="M954" s="23">
        <f t="shared" si="113"/>
        <v>36.228186389703296</v>
      </c>
      <c r="N954" s="23">
        <v>7</v>
      </c>
      <c r="O954" s="23">
        <v>39.6</v>
      </c>
      <c r="P954" s="23">
        <v>-20</v>
      </c>
      <c r="Q954" s="23">
        <f t="shared" si="114"/>
        <v>52.6</v>
      </c>
      <c r="AD954">
        <v>8108</v>
      </c>
      <c r="AE954">
        <v>798</v>
      </c>
      <c r="AF954">
        <v>455</v>
      </c>
      <c r="AG954">
        <v>138</v>
      </c>
      <c r="AH954">
        <v>53</v>
      </c>
      <c r="AI954">
        <v>147</v>
      </c>
      <c r="AJ954">
        <f t="shared" si="115"/>
        <v>171901.06007067137</v>
      </c>
      <c r="AK954">
        <f t="shared" si="115"/>
        <v>16918.727915194348</v>
      </c>
      <c r="AL954">
        <f t="shared" si="115"/>
        <v>9646.643109540635</v>
      </c>
      <c r="AM954">
        <f t="shared" si="115"/>
        <v>2925.7950530035337</v>
      </c>
      <c r="AN954">
        <f t="shared" si="115"/>
        <v>1123.6749116607773</v>
      </c>
      <c r="AO954">
        <f t="shared" si="115"/>
        <v>3116.60777385159</v>
      </c>
      <c r="AP954" s="26">
        <v>0.006</v>
      </c>
      <c r="AS954" s="26">
        <v>0.471</v>
      </c>
      <c r="AW954" s="24">
        <v>5.041</v>
      </c>
    </row>
    <row r="955" spans="1:49" ht="12.75">
      <c r="A955" s="19">
        <v>37694</v>
      </c>
      <c r="B955" s="22">
        <v>73</v>
      </c>
      <c r="C955" s="21">
        <v>0.899884284</v>
      </c>
      <c r="D955" s="20">
        <v>0.899884284</v>
      </c>
      <c r="E955" s="24">
        <v>0</v>
      </c>
      <c r="F955">
        <v>39.08649033</v>
      </c>
      <c r="G955">
        <v>-76.75433427</v>
      </c>
      <c r="H955" s="26">
        <v>1075</v>
      </c>
      <c r="I955" s="23">
        <f t="shared" si="110"/>
        <v>1039.85</v>
      </c>
      <c r="J955">
        <f t="shared" si="111"/>
        <v>-215.18432310160014</v>
      </c>
      <c r="K955" s="23">
        <f t="shared" si="112"/>
        <v>28.315676898399857</v>
      </c>
      <c r="L955" s="23">
        <f t="shared" si="109"/>
        <v>47.33467689839986</v>
      </c>
      <c r="M955" s="23">
        <f t="shared" si="113"/>
        <v>37.82517689839986</v>
      </c>
      <c r="N955" s="23">
        <v>7</v>
      </c>
      <c r="O955" s="23">
        <v>39.6</v>
      </c>
      <c r="P955" s="23">
        <v>-20</v>
      </c>
      <c r="Q955" s="23">
        <f t="shared" si="114"/>
        <v>-20</v>
      </c>
      <c r="AD955">
        <v>8071</v>
      </c>
      <c r="AE955">
        <v>766</v>
      </c>
      <c r="AF955">
        <v>440</v>
      </c>
      <c r="AG955">
        <v>148</v>
      </c>
      <c r="AH955">
        <v>53</v>
      </c>
      <c r="AI955">
        <v>150</v>
      </c>
      <c r="AJ955">
        <f t="shared" si="115"/>
        <v>171116.60777385157</v>
      </c>
      <c r="AK955">
        <f t="shared" si="115"/>
        <v>16240.282685512368</v>
      </c>
      <c r="AL955">
        <f t="shared" si="115"/>
        <v>9328.621908127208</v>
      </c>
      <c r="AM955">
        <f t="shared" si="115"/>
        <v>3137.809187279152</v>
      </c>
      <c r="AN955">
        <f t="shared" si="115"/>
        <v>1123.6749116607773</v>
      </c>
      <c r="AO955">
        <f t="shared" si="115"/>
        <v>3180.2120141342757</v>
      </c>
      <c r="AP955" s="26">
        <v>0.004</v>
      </c>
      <c r="AS955" s="26">
        <v>0.462</v>
      </c>
      <c r="AW955" s="24">
        <v>5.04</v>
      </c>
    </row>
    <row r="956" spans="1:49" ht="12.75">
      <c r="A956" s="19">
        <v>37694</v>
      </c>
      <c r="B956" s="22">
        <v>73</v>
      </c>
      <c r="C956" s="21">
        <v>0.899999976</v>
      </c>
      <c r="D956" s="20">
        <v>0.899999976</v>
      </c>
      <c r="E956" s="24">
        <v>0</v>
      </c>
      <c r="F956">
        <v>39.08654983</v>
      </c>
      <c r="G956">
        <v>-76.7548015</v>
      </c>
      <c r="H956" s="26">
        <v>1074.6</v>
      </c>
      <c r="I956" s="23">
        <f t="shared" si="110"/>
        <v>1039.4499999999998</v>
      </c>
      <c r="J956">
        <f t="shared" si="111"/>
        <v>-211.98942040379356</v>
      </c>
      <c r="K956" s="23">
        <f t="shared" si="112"/>
        <v>31.51057959620644</v>
      </c>
      <c r="L956" s="23">
        <f t="shared" si="109"/>
        <v>50.529579596206446</v>
      </c>
      <c r="M956" s="23">
        <f t="shared" si="113"/>
        <v>41.02007959620644</v>
      </c>
      <c r="N956" s="23">
        <v>7.3</v>
      </c>
      <c r="O956" s="23">
        <v>40.1</v>
      </c>
      <c r="P956" s="23">
        <v>-20</v>
      </c>
      <c r="Q956" s="23">
        <f t="shared" si="114"/>
        <v>-20</v>
      </c>
      <c r="AD956">
        <v>8099</v>
      </c>
      <c r="AE956">
        <v>792</v>
      </c>
      <c r="AF956">
        <v>440</v>
      </c>
      <c r="AG956">
        <v>157</v>
      </c>
      <c r="AH956">
        <v>51</v>
      </c>
      <c r="AI956">
        <v>173</v>
      </c>
      <c r="AJ956">
        <f t="shared" si="115"/>
        <v>171710.24734982333</v>
      </c>
      <c r="AK956">
        <f t="shared" si="115"/>
        <v>16791.519434628975</v>
      </c>
      <c r="AL956">
        <f t="shared" si="115"/>
        <v>9328.621908127208</v>
      </c>
      <c r="AM956">
        <f t="shared" si="115"/>
        <v>3328.6219081272084</v>
      </c>
      <c r="AN956">
        <f t="shared" si="115"/>
        <v>1081.2720848056538</v>
      </c>
      <c r="AO956">
        <f t="shared" si="115"/>
        <v>3667.844522968198</v>
      </c>
      <c r="AP956" s="26">
        <v>0.006</v>
      </c>
      <c r="AS956" s="26">
        <v>0.571</v>
      </c>
      <c r="AW956" s="24">
        <v>5.039</v>
      </c>
    </row>
    <row r="957" spans="1:49" ht="12.75">
      <c r="A957" s="19">
        <v>37694</v>
      </c>
      <c r="B957" s="22">
        <v>73</v>
      </c>
      <c r="C957" s="21">
        <v>0.900115728</v>
      </c>
      <c r="D957" s="20">
        <v>0.900115728</v>
      </c>
      <c r="E957" s="24">
        <v>0</v>
      </c>
      <c r="F957">
        <v>39.08655484</v>
      </c>
      <c r="G957">
        <v>-76.75530004</v>
      </c>
      <c r="H957" s="26">
        <v>1074.6</v>
      </c>
      <c r="I957" s="23">
        <f t="shared" si="110"/>
        <v>1039.4499999999998</v>
      </c>
      <c r="J957">
        <f t="shared" si="111"/>
        <v>-211.98942040379356</v>
      </c>
      <c r="K957" s="23">
        <f t="shared" si="112"/>
        <v>31.51057959620644</v>
      </c>
      <c r="L957" s="23">
        <f t="shared" si="109"/>
        <v>50.529579596206446</v>
      </c>
      <c r="M957" s="23">
        <f t="shared" si="113"/>
        <v>41.02007959620644</v>
      </c>
      <c r="N957" s="23">
        <v>7.3</v>
      </c>
      <c r="O957" s="23">
        <v>40.1</v>
      </c>
      <c r="P957" s="23">
        <v>-19.9</v>
      </c>
      <c r="Q957" s="23">
        <f t="shared" si="114"/>
        <v>-19.95</v>
      </c>
      <c r="AD957">
        <v>8120</v>
      </c>
      <c r="AE957">
        <v>819</v>
      </c>
      <c r="AF957">
        <v>475</v>
      </c>
      <c r="AG957">
        <v>183</v>
      </c>
      <c r="AH957">
        <v>69</v>
      </c>
      <c r="AI957">
        <v>193</v>
      </c>
      <c r="AJ957">
        <f t="shared" si="115"/>
        <v>172155.47703180212</v>
      </c>
      <c r="AK957">
        <f t="shared" si="115"/>
        <v>17363.957597173143</v>
      </c>
      <c r="AL957">
        <f t="shared" si="115"/>
        <v>10070.671378091873</v>
      </c>
      <c r="AM957">
        <f t="shared" si="115"/>
        <v>3879.858657243816</v>
      </c>
      <c r="AN957">
        <f t="shared" si="115"/>
        <v>1462.8975265017668</v>
      </c>
      <c r="AO957">
        <f t="shared" si="115"/>
        <v>4091.8727915194345</v>
      </c>
      <c r="AP957" s="26">
        <v>0.007</v>
      </c>
      <c r="AS957" s="26">
        <v>0.619</v>
      </c>
      <c r="AW957" s="24">
        <v>5.04</v>
      </c>
    </row>
    <row r="958" spans="1:49" ht="12.75">
      <c r="A958" s="19">
        <v>37694</v>
      </c>
      <c r="B958" s="22">
        <v>73</v>
      </c>
      <c r="C958" s="21">
        <v>0.900231481</v>
      </c>
      <c r="D958" s="20">
        <v>0.900231481</v>
      </c>
      <c r="E958" s="24">
        <v>0</v>
      </c>
      <c r="F958">
        <v>39.08654217</v>
      </c>
      <c r="G958">
        <v>-76.75580731</v>
      </c>
      <c r="H958" s="26">
        <v>1075.2</v>
      </c>
      <c r="I958" s="23">
        <f t="shared" si="110"/>
        <v>1040.05</v>
      </c>
      <c r="J958">
        <f t="shared" si="111"/>
        <v>-216.7813136102967</v>
      </c>
      <c r="K958" s="23">
        <f t="shared" si="112"/>
        <v>26.718686389703294</v>
      </c>
      <c r="L958" s="23">
        <f t="shared" si="109"/>
        <v>45.7376863897033</v>
      </c>
      <c r="M958" s="23">
        <f t="shared" si="113"/>
        <v>36.228186389703296</v>
      </c>
      <c r="N958" s="23">
        <v>7.4</v>
      </c>
      <c r="O958" s="23">
        <v>39.4</v>
      </c>
      <c r="P958" s="23">
        <v>-20</v>
      </c>
      <c r="Q958" s="23">
        <f t="shared" si="114"/>
        <v>-19.95</v>
      </c>
      <c r="AD958">
        <v>8158</v>
      </c>
      <c r="AE958">
        <v>805</v>
      </c>
      <c r="AF958">
        <v>395</v>
      </c>
      <c r="AG958">
        <v>137</v>
      </c>
      <c r="AH958">
        <v>55</v>
      </c>
      <c r="AI958">
        <v>169</v>
      </c>
      <c r="AJ958">
        <f t="shared" si="115"/>
        <v>172961.13074204946</v>
      </c>
      <c r="AK958">
        <f t="shared" si="115"/>
        <v>17067.13780918728</v>
      </c>
      <c r="AL958">
        <f t="shared" si="115"/>
        <v>8374.558303886926</v>
      </c>
      <c r="AM958">
        <f t="shared" si="115"/>
        <v>2904.593639575972</v>
      </c>
      <c r="AN958">
        <f t="shared" si="115"/>
        <v>1166.077738515901</v>
      </c>
      <c r="AO958">
        <f t="shared" si="115"/>
        <v>3583.0388692579504</v>
      </c>
      <c r="AP958" s="26">
        <v>0.004</v>
      </c>
      <c r="AS958" s="26">
        <v>0.691</v>
      </c>
      <c r="AW958" s="24">
        <v>5.041</v>
      </c>
    </row>
    <row r="959" spans="1:49" ht="12.75">
      <c r="A959" s="19">
        <v>37694</v>
      </c>
      <c r="B959" s="22">
        <v>73</v>
      </c>
      <c r="C959" s="21">
        <v>0.900347233</v>
      </c>
      <c r="D959" s="20">
        <v>0.900347233</v>
      </c>
      <c r="E959" s="24">
        <v>0</v>
      </c>
      <c r="F959">
        <v>39.08655863</v>
      </c>
      <c r="G959">
        <v>-76.75632829</v>
      </c>
      <c r="H959" s="26">
        <v>1075</v>
      </c>
      <c r="I959" s="23">
        <f t="shared" si="110"/>
        <v>1039.85</v>
      </c>
      <c r="J959">
        <f t="shared" si="111"/>
        <v>-215.18432310160014</v>
      </c>
      <c r="K959" s="23">
        <f t="shared" si="112"/>
        <v>28.315676898399857</v>
      </c>
      <c r="L959" s="23">
        <f t="shared" si="109"/>
        <v>47.33467689839986</v>
      </c>
      <c r="M959" s="23">
        <f t="shared" si="113"/>
        <v>37.82517689839986</v>
      </c>
      <c r="N959" s="23">
        <v>7.5</v>
      </c>
      <c r="O959" s="23">
        <v>39.3</v>
      </c>
      <c r="P959" s="23">
        <v>-20</v>
      </c>
      <c r="Q959" s="23">
        <f t="shared" si="114"/>
        <v>-20</v>
      </c>
      <c r="AP959" s="26">
        <v>0.005</v>
      </c>
      <c r="AS959" s="26">
        <v>0.731</v>
      </c>
      <c r="AW959" s="24">
        <v>5.041</v>
      </c>
    </row>
    <row r="960" spans="1:49" ht="12.75">
      <c r="A960" s="19">
        <v>37694</v>
      </c>
      <c r="B960" s="22">
        <v>73</v>
      </c>
      <c r="C960" s="21">
        <v>0.900462985</v>
      </c>
      <c r="D960" s="20">
        <v>0.900462985</v>
      </c>
      <c r="E960" s="24">
        <v>0</v>
      </c>
      <c r="F960">
        <v>39.08659611</v>
      </c>
      <c r="G960">
        <v>-76.75686903</v>
      </c>
      <c r="H960" s="26">
        <v>1075.3</v>
      </c>
      <c r="I960" s="23">
        <f t="shared" si="110"/>
        <v>1040.1499999999999</v>
      </c>
      <c r="J960">
        <f t="shared" si="111"/>
        <v>-217.57969370628697</v>
      </c>
      <c r="K960" s="23">
        <f t="shared" si="112"/>
        <v>25.920306293713026</v>
      </c>
      <c r="L960" s="23">
        <f t="shared" si="109"/>
        <v>44.93930629371303</v>
      </c>
      <c r="M960" s="23">
        <f t="shared" si="113"/>
        <v>35.42980629371303</v>
      </c>
      <c r="N960" s="23">
        <v>7.6</v>
      </c>
      <c r="O960" s="23">
        <v>38.9</v>
      </c>
      <c r="P960" s="23">
        <v>-20</v>
      </c>
      <c r="Q960" s="23">
        <f t="shared" si="114"/>
        <v>-20</v>
      </c>
      <c r="AP960" s="26">
        <v>0.005</v>
      </c>
      <c r="AS960" s="26">
        <v>0.801</v>
      </c>
      <c r="AW960" s="24">
        <v>5.041</v>
      </c>
    </row>
    <row r="961" spans="1:49" ht="12.75">
      <c r="A961" s="19">
        <v>37694</v>
      </c>
      <c r="B961" s="22">
        <v>73</v>
      </c>
      <c r="C961" s="21">
        <v>0.900578678</v>
      </c>
      <c r="D961" s="20">
        <v>0.900578678</v>
      </c>
      <c r="E961" s="24">
        <v>0</v>
      </c>
      <c r="F961">
        <v>39.08663976</v>
      </c>
      <c r="G961">
        <v>-76.75743388</v>
      </c>
      <c r="H961" s="26">
        <v>1075.3</v>
      </c>
      <c r="I961" s="23">
        <f t="shared" si="110"/>
        <v>1040.1499999999999</v>
      </c>
      <c r="J961">
        <f t="shared" si="111"/>
        <v>-217.57969370628697</v>
      </c>
      <c r="K961" s="23">
        <f t="shared" si="112"/>
        <v>25.920306293713026</v>
      </c>
      <c r="L961" s="23">
        <f t="shared" si="109"/>
        <v>44.93930629371303</v>
      </c>
      <c r="M961" s="23">
        <f t="shared" si="113"/>
        <v>35.42980629371303</v>
      </c>
      <c r="N961" s="23">
        <v>6.7</v>
      </c>
      <c r="O961" s="23">
        <v>38.5</v>
      </c>
      <c r="P961" s="23">
        <v>-20</v>
      </c>
      <c r="Q961" s="23">
        <f t="shared" si="114"/>
        <v>-20</v>
      </c>
      <c r="AP961" s="26">
        <v>0.006</v>
      </c>
      <c r="AS961" s="26">
        <v>0.821</v>
      </c>
      <c r="AW961" s="24">
        <v>5.04</v>
      </c>
    </row>
    <row r="962" spans="1:49" ht="12.75">
      <c r="A962" s="19">
        <v>37694</v>
      </c>
      <c r="B962" s="22">
        <v>73</v>
      </c>
      <c r="C962" s="21">
        <v>0.90069443</v>
      </c>
      <c r="D962" s="20">
        <v>0.90069443</v>
      </c>
      <c r="E962" s="24">
        <v>0</v>
      </c>
      <c r="F962">
        <v>39.08665717</v>
      </c>
      <c r="G962">
        <v>-76.75766067</v>
      </c>
      <c r="H962" s="26">
        <v>1075.4</v>
      </c>
      <c r="I962" s="23">
        <f t="shared" si="110"/>
        <v>1040.25</v>
      </c>
      <c r="J962">
        <f t="shared" si="111"/>
        <v>-218.37799704972144</v>
      </c>
      <c r="K962" s="23">
        <f t="shared" si="112"/>
        <v>25.122002950278556</v>
      </c>
      <c r="L962" s="23">
        <f t="shared" si="109"/>
        <v>44.14100295027856</v>
      </c>
      <c r="M962" s="23">
        <f t="shared" si="113"/>
        <v>34.63150295027856</v>
      </c>
      <c r="N962" s="23">
        <v>6</v>
      </c>
      <c r="O962" s="23">
        <v>38.5</v>
      </c>
      <c r="P962" s="23">
        <v>-20</v>
      </c>
      <c r="Q962" s="23">
        <f t="shared" si="114"/>
        <v>-20</v>
      </c>
      <c r="AP962" s="26">
        <v>0.005</v>
      </c>
      <c r="AS962" s="26">
        <v>0.871</v>
      </c>
      <c r="AW962" s="24">
        <v>5.041</v>
      </c>
    </row>
    <row r="963" spans="1:49" ht="12.75">
      <c r="A963" s="19">
        <v>37694</v>
      </c>
      <c r="B963" s="22">
        <v>73</v>
      </c>
      <c r="C963" s="21">
        <v>0.900810182</v>
      </c>
      <c r="D963" s="20">
        <v>0.900810182</v>
      </c>
      <c r="E963" s="24">
        <v>0</v>
      </c>
      <c r="F963">
        <v>39.08665717</v>
      </c>
      <c r="G963">
        <v>-76.75766067</v>
      </c>
      <c r="H963" s="26">
        <v>1075</v>
      </c>
      <c r="I963" s="23">
        <f t="shared" si="110"/>
        <v>1039.85</v>
      </c>
      <c r="J963">
        <f t="shared" si="111"/>
        <v>-215.18432310160014</v>
      </c>
      <c r="K963" s="23">
        <f t="shared" si="112"/>
        <v>28.315676898399857</v>
      </c>
      <c r="L963" s="23">
        <f t="shared" si="109"/>
        <v>47.33467689839986</v>
      </c>
      <c r="M963" s="23">
        <f t="shared" si="113"/>
        <v>37.82517689839986</v>
      </c>
      <c r="N963" s="23">
        <v>6.3</v>
      </c>
      <c r="O963" s="23">
        <v>38.4</v>
      </c>
      <c r="P963" s="23">
        <v>-20.1</v>
      </c>
      <c r="Q963" s="23">
        <f t="shared" si="114"/>
        <v>-20.05</v>
      </c>
      <c r="AP963" s="26">
        <v>0.004</v>
      </c>
      <c r="AS963" s="26">
        <v>0.941</v>
      </c>
      <c r="AW963" s="24">
        <v>5.041</v>
      </c>
    </row>
    <row r="964" spans="1:49" ht="12.75">
      <c r="A964" s="19">
        <v>37694</v>
      </c>
      <c r="B964" s="22">
        <v>73</v>
      </c>
      <c r="C964" s="21">
        <v>0.900925934</v>
      </c>
      <c r="D964" s="20">
        <v>0.900925934</v>
      </c>
      <c r="E964" s="24">
        <v>0</v>
      </c>
      <c r="F964">
        <v>39.08665717</v>
      </c>
      <c r="G964">
        <v>-76.75766067</v>
      </c>
      <c r="H964" s="26">
        <v>1075.2</v>
      </c>
      <c r="I964" s="23">
        <f t="shared" si="110"/>
        <v>1040.05</v>
      </c>
      <c r="J964">
        <f t="shared" si="111"/>
        <v>-216.7813136102967</v>
      </c>
      <c r="K964" s="23">
        <f t="shared" si="112"/>
        <v>26.718686389703294</v>
      </c>
      <c r="L964" s="23">
        <f t="shared" si="109"/>
        <v>45.7376863897033</v>
      </c>
      <c r="M964" s="23">
        <f t="shared" si="113"/>
        <v>36.228186389703296</v>
      </c>
      <c r="N964" s="23">
        <v>7.1</v>
      </c>
      <c r="O964" s="23">
        <v>38.5</v>
      </c>
      <c r="P964" s="23">
        <v>-2.2</v>
      </c>
      <c r="Q964" s="23">
        <f t="shared" si="114"/>
        <v>-11.15</v>
      </c>
      <c r="AP964" s="26">
        <v>0.004</v>
      </c>
      <c r="AS964" s="26">
        <v>0.901</v>
      </c>
      <c r="AW964" s="24">
        <v>5.041</v>
      </c>
    </row>
    <row r="965" spans="1:49" ht="12.75">
      <c r="A965" s="19">
        <v>37694</v>
      </c>
      <c r="B965" s="22">
        <v>73</v>
      </c>
      <c r="C965" s="21">
        <v>0.901041687</v>
      </c>
      <c r="D965" s="20">
        <v>0.901041687</v>
      </c>
      <c r="E965" s="24">
        <v>0</v>
      </c>
      <c r="F965">
        <v>39.08665717</v>
      </c>
      <c r="G965">
        <v>-76.75766067</v>
      </c>
      <c r="H965" s="26">
        <v>1075.2</v>
      </c>
      <c r="I965" s="23">
        <f t="shared" si="110"/>
        <v>1040.05</v>
      </c>
      <c r="J965">
        <f t="shared" si="111"/>
        <v>-216.7813136102967</v>
      </c>
      <c r="K965" s="23">
        <f t="shared" si="112"/>
        <v>26.718686389703294</v>
      </c>
      <c r="L965" s="23">
        <f t="shared" si="109"/>
        <v>45.7376863897033</v>
      </c>
      <c r="M965" s="23">
        <f t="shared" si="113"/>
        <v>36.228186389703296</v>
      </c>
      <c r="N965" s="23">
        <v>7.3</v>
      </c>
      <c r="O965" s="23">
        <v>38.8</v>
      </c>
      <c r="P965" s="23">
        <v>1.8</v>
      </c>
      <c r="Q965" s="23">
        <f t="shared" si="114"/>
        <v>-0.20000000000000007</v>
      </c>
      <c r="AP965" s="26">
        <v>0.006</v>
      </c>
      <c r="AS965" s="26">
        <v>0.889</v>
      </c>
      <c r="AW965" s="24">
        <v>5.041</v>
      </c>
    </row>
    <row r="966" spans="1:49" ht="12.75">
      <c r="A966" s="19">
        <v>37694</v>
      </c>
      <c r="B966" s="22">
        <v>73</v>
      </c>
      <c r="C966" s="21">
        <v>0.901157379</v>
      </c>
      <c r="D966" s="20">
        <v>0.901157379</v>
      </c>
      <c r="E966" s="24">
        <v>0</v>
      </c>
      <c r="F966">
        <v>39.08665717</v>
      </c>
      <c r="G966">
        <v>-76.75766067</v>
      </c>
      <c r="H966" s="26">
        <v>1075.6</v>
      </c>
      <c r="I966" s="23">
        <f t="shared" si="110"/>
        <v>1040.4499999999998</v>
      </c>
      <c r="J966">
        <f t="shared" si="111"/>
        <v>-219.9743735379356</v>
      </c>
      <c r="K966" s="23">
        <f t="shared" si="112"/>
        <v>23.525626462064395</v>
      </c>
      <c r="L966" s="23">
        <f t="shared" si="109"/>
        <v>42.5446264620644</v>
      </c>
      <c r="M966" s="23">
        <f t="shared" si="113"/>
        <v>33.0351264620644</v>
      </c>
      <c r="N966" s="23">
        <v>7.1</v>
      </c>
      <c r="O966" s="23">
        <v>39.1</v>
      </c>
      <c r="P966" s="23">
        <v>-2.1</v>
      </c>
      <c r="Q966" s="23">
        <f t="shared" si="114"/>
        <v>-0.15000000000000002</v>
      </c>
      <c r="AP966" s="26">
        <v>0.004</v>
      </c>
      <c r="AS966" s="26">
        <v>0.87</v>
      </c>
      <c r="AW966" s="24">
        <v>5.042</v>
      </c>
    </row>
    <row r="967" spans="1:49" ht="12.75">
      <c r="A967" s="19">
        <v>37694</v>
      </c>
      <c r="B967" s="22">
        <v>73</v>
      </c>
      <c r="C967" s="21">
        <v>0.901215255</v>
      </c>
      <c r="D967" s="20">
        <v>0.901215255</v>
      </c>
      <c r="E967" s="24">
        <v>0</v>
      </c>
      <c r="F967">
        <v>39.08665717</v>
      </c>
      <c r="G967">
        <v>-76.75766067</v>
      </c>
      <c r="H967" s="26">
        <v>1075.204761904762</v>
      </c>
      <c r="I967" s="23">
        <f t="shared" si="110"/>
        <v>1040.054761904762</v>
      </c>
      <c r="J967">
        <f t="shared" si="111"/>
        <v>-216.81933345074629</v>
      </c>
      <c r="K967" s="23">
        <f t="shared" si="112"/>
        <v>26.680666549253715</v>
      </c>
      <c r="L967" s="23">
        <f>J967+262.519</f>
        <v>45.69966654925372</v>
      </c>
      <c r="M967" s="23">
        <f t="shared" si="113"/>
        <v>36.19016654925372</v>
      </c>
      <c r="N967" s="23">
        <v>7.2</v>
      </c>
      <c r="O967" s="23">
        <v>39.2</v>
      </c>
      <c r="P967" s="23">
        <v>-2.1</v>
      </c>
      <c r="Q967" s="23">
        <f t="shared" si="114"/>
        <v>-2.1</v>
      </c>
      <c r="AP967" s="26">
        <v>0.006</v>
      </c>
      <c r="AS967" s="26">
        <v>0.871</v>
      </c>
      <c r="AW967" s="24">
        <v>5.041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5"/>
  <sheetViews>
    <sheetView workbookViewId="0" topLeftCell="A36">
      <selection activeCell="B62" sqref="B62"/>
    </sheetView>
  </sheetViews>
  <sheetFormatPr defaultColWidth="9.140625" defaultRowHeight="12.75"/>
  <cols>
    <col min="1" max="1" width="11.57421875" style="0" customWidth="1"/>
    <col min="2" max="2" width="72.7109375" style="0" customWidth="1"/>
  </cols>
  <sheetData>
    <row r="1" ht="12.75">
      <c r="A1" s="31" t="s">
        <v>55</v>
      </c>
    </row>
    <row r="2" ht="12.75">
      <c r="A2" s="31" t="s">
        <v>56</v>
      </c>
    </row>
    <row r="3" ht="12.75">
      <c r="A3" s="31" t="s">
        <v>57</v>
      </c>
    </row>
    <row r="4" ht="12.75">
      <c r="A4" s="31" t="s">
        <v>58</v>
      </c>
    </row>
    <row r="6" ht="12.75">
      <c r="A6" s="23" t="s">
        <v>59</v>
      </c>
    </row>
    <row r="7" spans="1:2" ht="12.75">
      <c r="A7">
        <v>185150</v>
      </c>
      <c r="B7" t="s">
        <v>60</v>
      </c>
    </row>
    <row r="8" spans="1:2" ht="12.75">
      <c r="A8">
        <v>185230</v>
      </c>
      <c r="B8" t="s">
        <v>61</v>
      </c>
    </row>
    <row r="9" spans="1:2" ht="12.75">
      <c r="A9">
        <v>185300</v>
      </c>
      <c r="B9" t="s">
        <v>62</v>
      </c>
    </row>
    <row r="10" spans="1:2" ht="12.75">
      <c r="A10">
        <v>185400</v>
      </c>
      <c r="B10" t="s">
        <v>63</v>
      </c>
    </row>
    <row r="11" spans="1:2" ht="12.75">
      <c r="A11">
        <v>185730</v>
      </c>
      <c r="B11" t="s">
        <v>64</v>
      </c>
    </row>
    <row r="12" spans="1:2" ht="12.75">
      <c r="A12">
        <v>185800</v>
      </c>
      <c r="B12" t="s">
        <v>65</v>
      </c>
    </row>
    <row r="13" spans="1:2" ht="12.75">
      <c r="A13">
        <v>185915</v>
      </c>
      <c r="B13" t="s">
        <v>66</v>
      </c>
    </row>
    <row r="14" spans="1:2" ht="12.75">
      <c r="A14">
        <v>190536</v>
      </c>
      <c r="B14" t="s">
        <v>67</v>
      </c>
    </row>
    <row r="15" ht="12.75">
      <c r="B15" t="s">
        <v>68</v>
      </c>
    </row>
    <row r="16" spans="1:2" ht="12.75">
      <c r="A16">
        <v>190615</v>
      </c>
      <c r="B16" t="s">
        <v>69</v>
      </c>
    </row>
    <row r="17" spans="1:2" ht="12.75">
      <c r="A17">
        <v>190946</v>
      </c>
      <c r="B17" t="s">
        <v>70</v>
      </c>
    </row>
    <row r="18" ht="12.75">
      <c r="B18" t="s">
        <v>71</v>
      </c>
    </row>
    <row r="19" ht="12.75">
      <c r="B19" t="s">
        <v>72</v>
      </c>
    </row>
    <row r="20" spans="1:2" ht="12.75">
      <c r="A20">
        <v>191341</v>
      </c>
      <c r="B20" t="s">
        <v>73</v>
      </c>
    </row>
    <row r="21" spans="1:2" ht="12.75">
      <c r="A21">
        <v>191459</v>
      </c>
      <c r="B21" t="s">
        <v>74</v>
      </c>
    </row>
    <row r="22" spans="1:2" ht="12.75">
      <c r="A22">
        <v>191900</v>
      </c>
      <c r="B22" t="s">
        <v>75</v>
      </c>
    </row>
    <row r="23" spans="1:2" ht="12.75">
      <c r="A23">
        <v>193000</v>
      </c>
      <c r="B23" t="s">
        <v>76</v>
      </c>
    </row>
    <row r="24" ht="12.75">
      <c r="B24" t="s">
        <v>77</v>
      </c>
    </row>
    <row r="25" spans="1:2" ht="12.75">
      <c r="A25">
        <v>193519</v>
      </c>
      <c r="B25" t="s">
        <v>78</v>
      </c>
    </row>
    <row r="26" spans="1:2" ht="12.75">
      <c r="A26">
        <v>194120</v>
      </c>
      <c r="B26" t="s">
        <v>79</v>
      </c>
    </row>
    <row r="27" ht="12.75">
      <c r="B27" t="s">
        <v>80</v>
      </c>
    </row>
    <row r="28" spans="1:2" ht="12.75">
      <c r="A28">
        <v>194317</v>
      </c>
      <c r="B28" t="s">
        <v>81</v>
      </c>
    </row>
    <row r="29" ht="12.75">
      <c r="B29" t="s">
        <v>82</v>
      </c>
    </row>
    <row r="30" spans="1:2" ht="12.75">
      <c r="A30">
        <v>194900</v>
      </c>
      <c r="B30" t="s">
        <v>83</v>
      </c>
    </row>
    <row r="31" spans="1:2" ht="12.75">
      <c r="A31">
        <v>195020</v>
      </c>
      <c r="B31" t="s">
        <v>84</v>
      </c>
    </row>
    <row r="32" spans="1:2" ht="12.75">
      <c r="A32">
        <v>195520</v>
      </c>
      <c r="B32" t="s">
        <v>85</v>
      </c>
    </row>
    <row r="33" spans="1:2" ht="12.75">
      <c r="A33">
        <v>195720</v>
      </c>
      <c r="B33" t="s">
        <v>86</v>
      </c>
    </row>
    <row r="34" spans="1:2" ht="12.75">
      <c r="A34">
        <v>195930</v>
      </c>
      <c r="B34" t="s">
        <v>87</v>
      </c>
    </row>
    <row r="35" spans="1:2" ht="12.75">
      <c r="A35">
        <v>200620</v>
      </c>
      <c r="B35" t="s">
        <v>88</v>
      </c>
    </row>
    <row r="36" spans="1:2" ht="12.75">
      <c r="A36">
        <v>201458</v>
      </c>
      <c r="B36" t="s">
        <v>89</v>
      </c>
    </row>
    <row r="37" ht="12.75">
      <c r="B37" t="s">
        <v>90</v>
      </c>
    </row>
    <row r="38" ht="12.75">
      <c r="B38" t="s">
        <v>91</v>
      </c>
    </row>
    <row r="39" spans="1:2" ht="12.75">
      <c r="A39">
        <v>201534</v>
      </c>
      <c r="B39" t="s">
        <v>92</v>
      </c>
    </row>
    <row r="40" spans="1:2" ht="12.75">
      <c r="A40">
        <v>201630</v>
      </c>
      <c r="B40" t="s">
        <v>93</v>
      </c>
    </row>
    <row r="41" ht="12.75">
      <c r="B41" t="s">
        <v>94</v>
      </c>
    </row>
    <row r="42" ht="12.75">
      <c r="B42" t="s">
        <v>95</v>
      </c>
    </row>
    <row r="43" spans="1:2" ht="12.75">
      <c r="A43">
        <v>202230</v>
      </c>
      <c r="B43" t="s">
        <v>96</v>
      </c>
    </row>
    <row r="44" spans="1:2" ht="12.75">
      <c r="A44">
        <v>202515</v>
      </c>
      <c r="B44" t="s">
        <v>97</v>
      </c>
    </row>
    <row r="45" spans="1:2" ht="12.75">
      <c r="A45">
        <v>202900</v>
      </c>
      <c r="B45" t="s">
        <v>98</v>
      </c>
    </row>
    <row r="46" ht="12.75">
      <c r="B46" t="s">
        <v>99</v>
      </c>
    </row>
    <row r="47" ht="12.75">
      <c r="B47" t="s">
        <v>100</v>
      </c>
    </row>
    <row r="48" spans="1:2" ht="12.75">
      <c r="A48">
        <v>203330</v>
      </c>
      <c r="B48" t="s">
        <v>101</v>
      </c>
    </row>
    <row r="49" spans="1:2" ht="12.75">
      <c r="A49">
        <v>203600</v>
      </c>
      <c r="B49" t="s">
        <v>96</v>
      </c>
    </row>
    <row r="50" ht="12.75">
      <c r="B50" t="s">
        <v>102</v>
      </c>
    </row>
    <row r="51" spans="1:2" ht="12.75">
      <c r="A51">
        <v>204013</v>
      </c>
      <c r="B51" t="s">
        <v>103</v>
      </c>
    </row>
    <row r="52" ht="12.75">
      <c r="B52" t="s">
        <v>90</v>
      </c>
    </row>
    <row r="53" ht="12.75">
      <c r="B53" t="s">
        <v>104</v>
      </c>
    </row>
    <row r="54" spans="1:2" ht="12.75">
      <c r="A54">
        <v>204233</v>
      </c>
      <c r="B54" t="s">
        <v>105</v>
      </c>
    </row>
    <row r="55" spans="1:2" ht="12.75">
      <c r="A55">
        <v>205413</v>
      </c>
      <c r="B55" t="s">
        <v>101</v>
      </c>
    </row>
    <row r="56" spans="1:2" ht="12.75">
      <c r="A56">
        <v>205711</v>
      </c>
      <c r="B56" t="s">
        <v>106</v>
      </c>
    </row>
    <row r="57" spans="1:2" ht="12.75">
      <c r="A57">
        <v>205720</v>
      </c>
      <c r="B57" t="s">
        <v>107</v>
      </c>
    </row>
    <row r="58" ht="12.75">
      <c r="B58" t="s">
        <v>108</v>
      </c>
    </row>
    <row r="59" ht="12.75">
      <c r="B59" t="s">
        <v>109</v>
      </c>
    </row>
    <row r="60" spans="1:2" ht="12.75">
      <c r="A60">
        <v>210630</v>
      </c>
      <c r="B60" t="s">
        <v>110</v>
      </c>
    </row>
    <row r="61" spans="1:2" ht="12.75">
      <c r="A61">
        <v>211100</v>
      </c>
      <c r="B61" t="s">
        <v>111</v>
      </c>
    </row>
    <row r="62" spans="1:2" ht="12.75">
      <c r="A62">
        <v>211257</v>
      </c>
      <c r="B62" t="s">
        <v>112</v>
      </c>
    </row>
    <row r="63" spans="1:2" ht="12.75">
      <c r="A63">
        <v>211530</v>
      </c>
      <c r="B63" t="s">
        <v>113</v>
      </c>
    </row>
    <row r="64" spans="1:2" ht="12.75">
      <c r="A64">
        <v>211902</v>
      </c>
      <c r="B64" t="s">
        <v>114</v>
      </c>
    </row>
    <row r="65" spans="1:2" ht="12.75">
      <c r="A65">
        <v>212152</v>
      </c>
      <c r="B65" t="s">
        <v>115</v>
      </c>
    </row>
    <row r="66" spans="1:2" ht="12.75">
      <c r="A66">
        <v>212610</v>
      </c>
      <c r="B66" t="s">
        <v>116</v>
      </c>
    </row>
    <row r="67" ht="12.75">
      <c r="B67" t="s">
        <v>90</v>
      </c>
    </row>
    <row r="68" ht="12.75">
      <c r="B68" t="s">
        <v>117</v>
      </c>
    </row>
    <row r="69" ht="12.75">
      <c r="B69" t="s">
        <v>118</v>
      </c>
    </row>
    <row r="70" ht="12.75">
      <c r="B70" t="s">
        <v>119</v>
      </c>
    </row>
    <row r="71" spans="1:2" ht="12.75">
      <c r="A71">
        <v>213230</v>
      </c>
      <c r="B71" t="s">
        <v>120</v>
      </c>
    </row>
    <row r="72" spans="1:2" ht="12.75">
      <c r="A72">
        <v>213422</v>
      </c>
      <c r="B72" t="s">
        <v>121</v>
      </c>
    </row>
    <row r="73" spans="1:2" ht="12.75">
      <c r="A73">
        <v>213310</v>
      </c>
      <c r="B73" t="s">
        <v>69</v>
      </c>
    </row>
    <row r="74" spans="1:2" ht="12.75">
      <c r="A74">
        <v>213745</v>
      </c>
      <c r="B74" t="s">
        <v>122</v>
      </c>
    </row>
    <row r="75" ht="12.75">
      <c r="B75" t="s">
        <v>123</v>
      </c>
    </row>
    <row r="76" ht="12.75">
      <c r="B76" t="s">
        <v>115</v>
      </c>
    </row>
    <row r="77" ht="12.75">
      <c r="A77" t="s">
        <v>124</v>
      </c>
    </row>
    <row r="78" spans="1:2" ht="12.75">
      <c r="A78" t="s">
        <v>125</v>
      </c>
      <c r="B78" t="s">
        <v>126</v>
      </c>
    </row>
    <row r="79" spans="1:2" ht="12.75">
      <c r="A79" t="s">
        <v>127</v>
      </c>
      <c r="B79" t="s">
        <v>128</v>
      </c>
    </row>
    <row r="80" ht="12.75">
      <c r="A80" t="s">
        <v>129</v>
      </c>
    </row>
    <row r="81" spans="1:2" ht="12.75">
      <c r="A81" t="s">
        <v>130</v>
      </c>
      <c r="B81" t="s">
        <v>42</v>
      </c>
    </row>
    <row r="82" ht="12.75">
      <c r="A82" t="s">
        <v>131</v>
      </c>
    </row>
    <row r="83" spans="1:2" ht="12.75">
      <c r="A83" t="s">
        <v>132</v>
      </c>
      <c r="B83" t="s">
        <v>133</v>
      </c>
    </row>
    <row r="84" spans="1:2" ht="12.75">
      <c r="A84" t="s">
        <v>134</v>
      </c>
      <c r="B84" t="s">
        <v>135</v>
      </c>
    </row>
    <row r="85" spans="1:2" ht="12.75">
      <c r="A85" t="s">
        <v>136</v>
      </c>
      <c r="B85" t="s">
        <v>137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canli</cp:lastModifiedBy>
  <dcterms:created xsi:type="dcterms:W3CDTF">2003-03-22T20:33:40Z</dcterms:created>
  <dcterms:modified xsi:type="dcterms:W3CDTF">2004-07-01T15:52:41Z</dcterms:modified>
  <cp:category/>
  <cp:version/>
  <cp:contentType/>
  <cp:contentStatus/>
</cp:coreProperties>
</file>